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 autoCompressPictures="0"/>
  <xr:revisionPtr revIDLastSave="191" documentId="13_ncr:1_{FC5C6497-D9DE-4220-ABFB-61939CF81172}" xr6:coauthVersionLast="47" xr6:coauthVersionMax="47" xr10:uidLastSave="{61B0CEE3-A64E-47DE-8498-F0704E340BD4}"/>
  <bookViews>
    <workbookView xWindow="-120" yWindow="-120" windowWidth="29040" windowHeight="15990" tabRatio="925" xr2:uid="{00000000-000D-0000-FFFF-FFFF00000000}"/>
  </bookViews>
  <sheets>
    <sheet name="Rekapitulacija" sheetId="43" r:id="rId1"/>
    <sheet name="Info podaci" sheetId="30" r:id="rId2"/>
    <sheet name="Imenovani rizici" sheetId="31" r:id="rId3"/>
    <sheet name="Odgovornost" sheetId="36" r:id="rId4"/>
    <sheet name="Nezgoda " sheetId="42" r:id="rId5"/>
    <sheet name="Štete" sheetId="37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37" l="1"/>
  <c r="D49" i="37"/>
  <c r="D48" i="37"/>
  <c r="D47" i="37"/>
  <c r="D46" i="37"/>
  <c r="D45" i="37"/>
  <c r="D44" i="37"/>
  <c r="D43" i="37"/>
  <c r="D42" i="37"/>
  <c r="D41" i="37"/>
  <c r="D40" i="37"/>
  <c r="D39" i="37"/>
  <c r="D38" i="37"/>
  <c r="D37" i="37"/>
  <c r="D36" i="37"/>
  <c r="D35" i="37"/>
  <c r="D34" i="37"/>
  <c r="G19" i="36"/>
  <c r="I26" i="43"/>
  <c r="G21" i="42"/>
  <c r="I27" i="43"/>
  <c r="F35" i="31"/>
  <c r="I25" i="43"/>
  <c r="I28" i="43"/>
  <c r="I30" i="43"/>
  <c r="E7" i="36"/>
  <c r="E6" i="36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D13" i="31"/>
  <c r="E12" i="31"/>
  <c r="E11" i="31"/>
  <c r="E10" i="31"/>
  <c r="E9" i="31"/>
  <c r="E8" i="31"/>
  <c r="E7" i="31"/>
  <c r="E6" i="31"/>
  <c r="E5" i="31"/>
  <c r="E4" i="31"/>
  <c r="E3" i="31"/>
  <c r="D58" i="30"/>
  <c r="E58" i="30"/>
  <c r="E57" i="30"/>
  <c r="E56" i="30"/>
  <c r="E55" i="30"/>
  <c r="D53" i="30"/>
  <c r="D50" i="30"/>
  <c r="C47" i="30"/>
  <c r="D47" i="30"/>
  <c r="D46" i="30"/>
  <c r="D45" i="30"/>
  <c r="D44" i="30"/>
  <c r="D43" i="30"/>
  <c r="D42" i="30"/>
  <c r="E40" i="30"/>
  <c r="D39" i="30"/>
  <c r="F39" i="30"/>
  <c r="E39" i="30"/>
  <c r="E38" i="30"/>
  <c r="E37" i="30"/>
  <c r="E36" i="30"/>
  <c r="D31" i="30"/>
  <c r="D28" i="30"/>
  <c r="D12" i="30"/>
  <c r="D11" i="30"/>
</calcChain>
</file>

<file path=xl/sharedStrings.xml><?xml version="1.0" encoding="utf-8"?>
<sst xmlns="http://schemas.openxmlformats.org/spreadsheetml/2006/main" count="311" uniqueCount="224">
  <si>
    <t>UKUPNO:</t>
  </si>
  <si>
    <t>1.</t>
  </si>
  <si>
    <t>3.</t>
  </si>
  <si>
    <t>2.</t>
  </si>
  <si>
    <t>ZAHTJEV ZA PONUDOM - OPĆI INFO</t>
  </si>
  <si>
    <t>OIB:</t>
  </si>
  <si>
    <t xml:space="preserve"> 86.10 Djelatnosti bolnica </t>
  </si>
  <si>
    <t>Odgovornost</t>
  </si>
  <si>
    <t>Stakla</t>
  </si>
  <si>
    <t>Površina u m2:</t>
  </si>
  <si>
    <t>sva stakla prozora i vrata do 4 mm</t>
  </si>
  <si>
    <t xml:space="preserve">IZO staklo </t>
  </si>
  <si>
    <t>r.br.</t>
  </si>
  <si>
    <t>Mjesto osiguranja</t>
  </si>
  <si>
    <t xml:space="preserve">PROTUPOŽARNE MJERE (DA/NE) </t>
  </si>
  <si>
    <t>APARATI ZA GAŠENJE POŽARA</t>
  </si>
  <si>
    <t>DIMNI DETEKTOR</t>
  </si>
  <si>
    <t>ALARM SPOJEN NA VATROGASNU POSTROJBU</t>
  </si>
  <si>
    <t>UNUTARNJI HIDRANT</t>
  </si>
  <si>
    <t>VANJSKI HIDRANT</t>
  </si>
  <si>
    <t>ŠPRINKLERI</t>
  </si>
  <si>
    <t>ČUVARSKA SLUŽBA 24 sata</t>
  </si>
  <si>
    <t>VIDEO NAZDOR</t>
  </si>
  <si>
    <t xml:space="preserve">r.br. </t>
  </si>
  <si>
    <t>Predmet osiguranja: skupina, vrsta, rizik</t>
  </si>
  <si>
    <t>Svota osiguranja po štetnom događaju (kn)</t>
  </si>
  <si>
    <t>Odgovornost iz djelatnosti prema trećima</t>
  </si>
  <si>
    <t>Odgovornost prema vlastitim djelatnicima</t>
  </si>
  <si>
    <t>PREGLED ŠTETA</t>
  </si>
  <si>
    <t>Godina</t>
  </si>
  <si>
    <t>Nezgoda</t>
  </si>
  <si>
    <t>Osiguranje od odgovornosti</t>
  </si>
  <si>
    <t>Podatci za obračun premije:</t>
  </si>
  <si>
    <t xml:space="preserve">Broj djelatnika </t>
  </si>
  <si>
    <t>NE</t>
  </si>
  <si>
    <t>DJELATNICI</t>
  </si>
  <si>
    <t>skupine kalendarske dobi osiguranika</t>
  </si>
  <si>
    <t xml:space="preserve"> Broj osiguranika - MUŠKARCI</t>
  </si>
  <si>
    <t>Broj osiguranika - ŽENE</t>
  </si>
  <si>
    <t>20-29</t>
  </si>
  <si>
    <t>30-39</t>
  </si>
  <si>
    <t>40-49</t>
  </si>
  <si>
    <t>50-59</t>
  </si>
  <si>
    <t>60-69</t>
  </si>
  <si>
    <t>Broj osiguranih osoba</t>
  </si>
  <si>
    <t>KOMBINIRANO KOLEKTIVNO OSIGURANJE DJELATNIKA OD POSLJEDICA NESRETNOG SLUČAJA</t>
  </si>
  <si>
    <t xml:space="preserve">Smrt uslijed nesretnog slučaja                                                </t>
  </si>
  <si>
    <t xml:space="preserve">Trajni invaliditet </t>
  </si>
  <si>
    <t xml:space="preserve">Smrt uslijed bolesti                                                  </t>
  </si>
  <si>
    <t>Dnevna naknada</t>
  </si>
  <si>
    <t>Hospitalizacija</t>
  </si>
  <si>
    <t>Kozmetička operacija</t>
  </si>
  <si>
    <t>TROŠKOVNIK</t>
  </si>
  <si>
    <t>PONUDITELJ:</t>
  </si>
  <si>
    <t>OPĆI PODACI</t>
  </si>
  <si>
    <t>NARUČITELJ / UGOVARATELJ:</t>
  </si>
  <si>
    <t>ADRESA I MJESTO:</t>
  </si>
  <si>
    <t>GLAVNA DJELATNOST NKD:</t>
  </si>
  <si>
    <t>REKAPITULACIJA PONUDE</t>
  </si>
  <si>
    <t>red. Broj</t>
  </si>
  <si>
    <t>OPIS</t>
  </si>
  <si>
    <t>UKUPNO OSIGURANJE IMOVINE</t>
  </si>
  <si>
    <t>UKUPNO OSIGURANJE OD OPĆE ODGOVORNOSTI</t>
  </si>
  <si>
    <t>OSIGURANJE DJELATNIKA OD NEZGODE</t>
  </si>
  <si>
    <t>CIJENA PONUDE BEZ PDV-a</t>
  </si>
  <si>
    <t>PDV</t>
  </si>
  <si>
    <t>SVEUKUPNO</t>
  </si>
  <si>
    <t>PROTUPROVALNI ALARM spojen na intervencijski centar</t>
  </si>
  <si>
    <t>Specijalna bolnica za zaštitu djece s neurorazvojnim i mototričkim smetnjama</t>
  </si>
  <si>
    <t>Goljak 2, 10000 ZAGREB</t>
  </si>
  <si>
    <t>Goljak 2</t>
  </si>
  <si>
    <t>Zagreb</t>
  </si>
  <si>
    <t>Da li djelatnici putuju službeno izvan RH, ako da u koje zemlje (za zemlje EU dovoljno navesti samo EU)</t>
  </si>
  <si>
    <t>EU</t>
  </si>
  <si>
    <t>Građevinski objekti (bez troškova zemljišta i priključaka):</t>
  </si>
  <si>
    <t>GOLJAK - izgrađeno 1930. adaptirano 3x, zadnja adaptacija 2010.</t>
  </si>
  <si>
    <t>masivne zgrade</t>
  </si>
  <si>
    <t>ZELENGAJ - izgrađeno 1938, adaptirano 4x, zadnja adaptacija 2020.</t>
  </si>
  <si>
    <r>
      <t>Asfaltno dvorište, potporni zidovi, klupe, ograde i stubišta Zelengaj i Goljak, 450.00 m</t>
    </r>
    <r>
      <rPr>
        <sz val="10"/>
        <color theme="1"/>
        <rFont val="Calibri"/>
        <family val="2"/>
      </rPr>
      <t>²</t>
    </r>
  </si>
  <si>
    <t>Oprema:</t>
  </si>
  <si>
    <t>Novonabavna vrijednost</t>
  </si>
  <si>
    <t>Oprema (osim niže navedenih stavaka)</t>
  </si>
  <si>
    <t>Uredska oprema i namještaj</t>
  </si>
  <si>
    <t>Uređaji i, strojevi i oprema za ostale namjene</t>
  </si>
  <si>
    <t>Oprema za održavanje i zaštitu</t>
  </si>
  <si>
    <t xml:space="preserve">Medicinska oprema </t>
  </si>
  <si>
    <t>Računala i ostala elektronska oprema:</t>
  </si>
  <si>
    <t>Stacionarna računala</t>
  </si>
  <si>
    <t>Prijenosna računala</t>
  </si>
  <si>
    <t>Serveri</t>
  </si>
  <si>
    <t>Telekomunikacijska oprema</t>
  </si>
  <si>
    <t>Audio i video oprema</t>
  </si>
  <si>
    <t>Zalihe</t>
  </si>
  <si>
    <t>Prosječno stanje zaliha za proteklu godinu:</t>
  </si>
  <si>
    <t>Adresa/Mjesto osiguranja</t>
  </si>
  <si>
    <t>Materijal/Repromaterijal</t>
  </si>
  <si>
    <t xml:space="preserve">Zelengaj </t>
  </si>
  <si>
    <t>Novac i ostale dragocjenosti</t>
  </si>
  <si>
    <t>Novac u blagajni (blagajnički maksimum), šalteru I ostale dragocjenosti:</t>
  </si>
  <si>
    <t>Način plaćanja premije: jednokratno/obročno (upisati)</t>
  </si>
  <si>
    <t>obročno</t>
  </si>
  <si>
    <t>Predmet osiguranja</t>
  </si>
  <si>
    <t>Rizik osiguranja</t>
  </si>
  <si>
    <t>Građevinski objekti masivne građe, Goljak i Zelengaj</t>
  </si>
  <si>
    <t>Požar,  udar groma, eksplozija, pad i udar letjelice, oluja, tuča, manifestacije i demonstracije, udar motornog vozila</t>
  </si>
  <si>
    <t>Poplava , bujica, visoka voda, podzemna voda (uključujući štete nastale prodorom vode kroz kanalizacijske otvore unutar građevinskog objekta) na 1R</t>
  </si>
  <si>
    <t>Osiguranje viših troškova popravaka na građevinskom objektu prilikom ostvarenja ili pokušaja ostvarenja provalne krađe i razbojstva 1R</t>
  </si>
  <si>
    <t>Obijesna djelovanja i vandalizam, zlonamjerno oštećenje i grafiti na 1R</t>
  </si>
  <si>
    <t>Montažni objekti, Goljak</t>
  </si>
  <si>
    <t>Požar,  udar groma, eksplozija, pad i udar letjelice, oluja, tuča, manifestacije i demostracije, udar motornog vozila</t>
  </si>
  <si>
    <t>Provalna krađa i razbojstvo uključivo vandalizam i veća oštećenja opreme 1R</t>
  </si>
  <si>
    <t>Lom stroja za svu opremu, uređaje i pripadajuću opremu, prema knjig. evidenciji otkup amortizacije i franšize</t>
  </si>
  <si>
    <t>Lom stroja za svu računalnu i elektroničku opremu, uređaje i pripadajuću opremu, otkup amortizacije i franšize</t>
  </si>
  <si>
    <t>Lom stroja za svu medicinsku opremu, uređaje i pripadajuću opremu, otkup amortizacije i franšize</t>
  </si>
  <si>
    <t>Provalna krađa i razbojstvo uključivo vandalizam i veća oštećenja zaliha 1R</t>
  </si>
  <si>
    <t>Gotov novac i druge vrijednosti, Goljak i Zelengaj</t>
  </si>
  <si>
    <t>Sva stakla - uključujući sve vrste stakla (vitražno i oslikano;  pomična i nepomična), svjetleće natpise i reklame + montirane i izvan objekta, mramorne ploče i od umjetnog kamena na podovina, stolovima i pultovima; sanitarija i keramika; stakloplastična sjenila terase, tende i displeje, LED ekrane i sl.</t>
  </si>
  <si>
    <t>Lom stakla 1R</t>
  </si>
  <si>
    <t xml:space="preserve">Goljak 2 </t>
  </si>
  <si>
    <t>DA</t>
  </si>
  <si>
    <t xml:space="preserve">DA </t>
  </si>
  <si>
    <t>Zelengaj 37</t>
  </si>
  <si>
    <t>DODATNI IZVORI OPASNOSTI</t>
  </si>
  <si>
    <t>samohodna kosilica</t>
  </si>
  <si>
    <t>1 kom</t>
  </si>
  <si>
    <t>vozilo za uklanjanje snijega</t>
  </si>
  <si>
    <t>traktor</t>
  </si>
  <si>
    <t>NAPOMENE UZ UPIT:</t>
  </si>
  <si>
    <t>*Teritorijalno pokriće: Republika Hrvatska i Europa</t>
  </si>
  <si>
    <t>ZAHTJEV ZA PONUDOM - NEZGODA</t>
  </si>
  <si>
    <t>UKUPNO</t>
  </si>
  <si>
    <t>OIB ugovaratelja: 92559974262</t>
  </si>
  <si>
    <t>Naziv ugovaratelja: Specijalna bolnica za zaštitu djece s neurorazvojnim i motoričkim smetnjama</t>
  </si>
  <si>
    <t>Broj djelatnika (zaposleni na određeno i neodređeno) uključivo i djelatnike na ugovore o djelu i/ili privremenom radu, studente, osobe na stručnom osposobljavanju, volonteri, praktikanti, ustupljeni radnici, agencijski radnici, osobe na radu i druge osobe prema kojima osiguranik može odgovarati po općim propisima o odgovornosti poslodavca prema djelatnicima:</t>
  </si>
  <si>
    <t>Dopunske opasnosti</t>
  </si>
  <si>
    <t>vozilo za ukljanjanje snijega</t>
  </si>
  <si>
    <t>Zgrade i ostali objekti</t>
  </si>
  <si>
    <t>montažni objekti, dvorište, stubište ograde</t>
  </si>
  <si>
    <t>Broj trezora/blagajni/sefova</t>
  </si>
  <si>
    <t>Vrijednost</t>
  </si>
  <si>
    <t>sanitarije</t>
  </si>
  <si>
    <t>ZAHTJEV ZA DOSTAVOM PODATAKA - ZAŠTITNE MJERE</t>
  </si>
  <si>
    <t>PROTUPROVALNE MJERE (DA/NE)</t>
  </si>
  <si>
    <t xml:space="preserve">Naziv društva:  </t>
  </si>
  <si>
    <t xml:space="preserve">Adresa i kućni broj:  </t>
  </si>
  <si>
    <t xml:space="preserve">Mjesto: </t>
  </si>
  <si>
    <t xml:space="preserve">NKD: </t>
  </si>
  <si>
    <t>8610 - dnevna bolnica za djecu s neurorazvojnim i motoričkim smetnjama</t>
  </si>
  <si>
    <t xml:space="preserve">Ukupan prihod sa stanjem na dan 31.12.2022. </t>
  </si>
  <si>
    <t>Ukupne neto plaće sa stanjem na dan 31.12.2022. :</t>
  </si>
  <si>
    <t>Broj pacijenata u 2022</t>
  </si>
  <si>
    <t>22 215</t>
  </si>
  <si>
    <r>
      <t>1. dvokatna masivna zgrada, uprava 422.28 m</t>
    </r>
    <r>
      <rPr>
        <sz val="10"/>
        <rFont val="Calibri"/>
        <family val="2"/>
      </rPr>
      <t>², Goljak 2, Zagreb</t>
    </r>
    <r>
      <rPr>
        <sz val="10"/>
        <rFont val="Calibri"/>
        <family val="2"/>
        <scheme val="minor"/>
      </rPr>
      <t xml:space="preserve"> (x 1.100,00 €)</t>
    </r>
  </si>
  <si>
    <r>
      <t>2. Zgrada zidana jednokatna (školski odjel) - Goljak, 430.22 m</t>
    </r>
    <r>
      <rPr>
        <sz val="10"/>
        <color theme="1"/>
        <rFont val="Calibri"/>
        <family val="2"/>
      </rPr>
      <t>²</t>
    </r>
    <r>
      <rPr>
        <sz val="10"/>
        <color theme="1"/>
        <rFont val="Calibri"/>
        <family val="2"/>
        <scheme val="minor"/>
      </rPr>
      <t xml:space="preserve"> (x 1.100,00 €)</t>
    </r>
  </si>
  <si>
    <r>
      <t>3. Montažni objekt - Vila Weiss - Goljak, 169.01 m</t>
    </r>
    <r>
      <rPr>
        <sz val="10"/>
        <color theme="1"/>
        <rFont val="Calibri"/>
        <family val="2"/>
      </rPr>
      <t>²</t>
    </r>
    <r>
      <rPr>
        <sz val="10"/>
        <color theme="1"/>
        <rFont val="Calibri"/>
        <family val="2"/>
        <scheme val="minor"/>
      </rPr>
      <t xml:space="preserve"> (x 600,00 €)</t>
    </r>
  </si>
  <si>
    <r>
      <t>4. Zidana zgrada trokatna - Zelengaj 37a, Zagreb, 1.162.82 m</t>
    </r>
    <r>
      <rPr>
        <sz val="10"/>
        <color theme="1"/>
        <rFont val="Calibri"/>
        <family val="2"/>
      </rPr>
      <t>²</t>
    </r>
    <r>
      <rPr>
        <sz val="10"/>
        <color theme="1"/>
        <rFont val="Calibri"/>
        <family val="2"/>
        <scheme val="minor"/>
      </rPr>
      <t xml:space="preserve"> (x 1.100,00 €)</t>
    </r>
  </si>
  <si>
    <r>
      <t>5. Blagovaona - Goljak, 100.96 m</t>
    </r>
    <r>
      <rPr>
        <sz val="10"/>
        <color theme="1"/>
        <rFont val="Calibri"/>
        <family val="2"/>
      </rPr>
      <t>²</t>
    </r>
    <r>
      <rPr>
        <sz val="10"/>
        <color theme="1"/>
        <rFont val="Calibri"/>
        <family val="2"/>
        <scheme val="minor"/>
      </rPr>
      <t xml:space="preserve"> (X 1.100,00 €)</t>
    </r>
  </si>
  <si>
    <r>
      <t>6. Montažni kontejner (porta + arhiva računovodstva) - Goljak, 38.40 m</t>
    </r>
    <r>
      <rPr>
        <sz val="10"/>
        <color theme="1"/>
        <rFont val="Calibri"/>
        <family val="2"/>
      </rPr>
      <t>²</t>
    </r>
    <r>
      <rPr>
        <sz val="10"/>
        <color theme="1"/>
        <rFont val="Calibri"/>
        <family val="2"/>
        <scheme val="minor"/>
      </rPr>
      <t xml:space="preserve"> (X 600,00 €)</t>
    </r>
  </si>
  <si>
    <r>
      <t>7. Montažni kontejner (terapije) - Goljak, 95.97 m</t>
    </r>
    <r>
      <rPr>
        <sz val="10"/>
        <color theme="1"/>
        <rFont val="Calibri"/>
        <family val="2"/>
      </rPr>
      <t>²</t>
    </r>
    <r>
      <rPr>
        <sz val="10"/>
        <color theme="1"/>
        <rFont val="Calibri"/>
        <family val="2"/>
        <scheme val="minor"/>
      </rPr>
      <t xml:space="preserve"> (X 600,00 €)</t>
    </r>
  </si>
  <si>
    <t>Svota osiguranja (HRK) NV</t>
  </si>
  <si>
    <t>Svota osiguranja (EUR) NV</t>
  </si>
  <si>
    <t>Premija u EUR</t>
  </si>
  <si>
    <t>Izljev vode iz vodovodnih i kanalizacijskih cijevi i ostalih cijevnih sustava na 1R (uključen i gubitak vode do 10.000.00 kn/1.327,23 €)</t>
  </si>
  <si>
    <t>Lom stroja za infrastrukturne instalacije i strojno mehanička oprema objekta (uključeni troškovi pronalaženja mjesta oštećenja, vraćanja u prvobitno stanje, te zemljani i asfaltni radovi), otkup amortizacije i franšize, na ugovorenu vrijednost</t>
  </si>
  <si>
    <t xml:space="preserve">Izljev vode iz vodovodnih i kanalizacijskih cijevi i ostalih cijevnih sustava na 1R </t>
  </si>
  <si>
    <t>Sva oprema prema poslovnim knjigama bez motornih vozila i računala, Goljak i Zelengaj</t>
  </si>
  <si>
    <t>Izljev vode iz vodovodnih i kanalizacijskihg cijevi i ostalih cijevnih sustava na 1R</t>
  </si>
  <si>
    <t>Sva računalna i pripadajuća elektronička oprema, Goljak i Zelengaj</t>
  </si>
  <si>
    <t>Svi medicinski strojevi i aparati, Goljak i Zelengaj</t>
  </si>
  <si>
    <t>zalihe flotantno</t>
  </si>
  <si>
    <t>u zaključanoj željeznoj blagajni</t>
  </si>
  <si>
    <t>Razbojstvo za vrijeme dostave kod dostavljača, uključujući i prometnu nezgodu</t>
  </si>
  <si>
    <t>IZLJEV VODE IZ VODOVODNIH I KANALIZACIJSKIH CIJEVI I OSTALIH CIJEVNIH SUSTAVA</t>
  </si>
  <si>
    <r>
      <t xml:space="preserve">
</t>
    </r>
    <r>
      <rPr>
        <sz val="11"/>
        <rFont val="Calibri"/>
        <family val="2"/>
        <charset val="238"/>
        <scheme val="minor"/>
      </rPr>
      <t xml:space="preserve">Osiguranjem su obuhvaćene štete na osiguranim stvarima ako je do ostvarenja osiguranog rizika došlo i iz ostalih prostorija (neosiguranih) građevine u kojoj se nalaze osigurane stvari.  </t>
    </r>
    <r>
      <rPr>
        <sz val="11"/>
        <color theme="1"/>
        <rFont val="Calibri"/>
        <family val="2"/>
        <scheme val="minor"/>
      </rPr>
      <t xml:space="preserve">Osiguranje uključuje štete nastale unutar i izvan osiguranog objekta i to štete od oštećenja (lom, puknuće, otkazivanje uređaja za upravljanje i sigurnosti), začepljenja ili smrzavanja na: vodovodnim i kanalizacijskim cijevima, cijevima postrojenja za grijanje toplom vodom ili parom ili cijevima i dijelovima klimatizacijskih uređaja, cijevima i dijelovima postrojenja za grijanje s crpkama ili na sunčevu energiju kao i cijevima i dijelovima sprinklerskih uređaja, uređaja za raspršivanje vode i uređaja za gašenje i natapanje, cijevima grijaćih tijela, WC-ima s ispiranjem, slavinama za vodu, sifonima, vodomjerima ili sličnim instalacijama. Ukoliko su dostupne kontroli osiguranika, osiguranik je dužan brinuti se za kontrolu i održavanje vodovodne i odvodne kanalizacijske mreže, uređaja za grijanje toplom vodom ili parno grijanje, i za njihovu zaštitu od smrzavanja.  Osiguranje uključuje i troškove pronalaženja mjesta osiguranog slučaja, troškove sanacije i troškove dovođenja u prvobitno stanje. Posljedična šteta – istjecanje i gubitak vode, </t>
    </r>
    <r>
      <rPr>
        <sz val="11"/>
        <rFont val="Calibri"/>
        <family val="2"/>
        <charset val="238"/>
        <scheme val="minor"/>
      </rPr>
      <t xml:space="preserve">uključivo ali ne ograničavajući na sprinkler sustave, </t>
    </r>
    <r>
      <rPr>
        <sz val="11"/>
        <color theme="1"/>
        <rFont val="Calibri"/>
        <family val="2"/>
        <scheme val="minor"/>
      </rPr>
      <t xml:space="preserve">nastala kao posljedica pucanja vodovodnih cijevi nadoknadiva je u maksimalnom iznosu </t>
    </r>
    <r>
      <rPr>
        <sz val="11"/>
        <color rgb="FF00B0F0"/>
        <rFont val="Calibri"/>
        <family val="2"/>
        <scheme val="minor"/>
      </rPr>
      <t>10.000.00 kn/1.327,23 €</t>
    </r>
    <r>
      <rPr>
        <sz val="11"/>
        <color theme="1"/>
        <rFont val="Calibri"/>
        <family val="2"/>
        <scheme val="minor"/>
      </rPr>
      <t xml:space="preserve"> po štetnom događaju i najviše godišnje. </t>
    </r>
  </si>
  <si>
    <t xml:space="preserve">Ukupan prihod u 2022: </t>
  </si>
  <si>
    <t>Ukupne neto plaće u 2022. :</t>
  </si>
  <si>
    <t>broj pacijenata u 2022</t>
  </si>
  <si>
    <t xml:space="preserve">Agregatni limit/godišnji </t>
  </si>
  <si>
    <t xml:space="preserve">Franšiza </t>
  </si>
  <si>
    <t xml:space="preserve">Premija </t>
  </si>
  <si>
    <t>200.000,00 kn/ 26.544,56 €</t>
  </si>
  <si>
    <t>800.000,00 kn/ 106.178,25 €</t>
  </si>
  <si>
    <t>10% od iznosa štete, min. 2.000.00 kn/265,45 €</t>
  </si>
  <si>
    <t>100.000,00 kn/ 13.272,28 €</t>
  </si>
  <si>
    <t>200.000,00 kn / 26.544,56 €</t>
  </si>
  <si>
    <t xml:space="preserve">bez </t>
  </si>
  <si>
    <t xml:space="preserve">Iznos osiguranja po osiguranoj osobi </t>
  </si>
  <si>
    <t>Ukupna godišnja premija (EUR)</t>
  </si>
  <si>
    <t>30.000,00 kn/3.981,68 €</t>
  </si>
  <si>
    <t>60.000,00 kn/7.963,37 €</t>
  </si>
  <si>
    <t>5.000,00 kn/663,61 €</t>
  </si>
  <si>
    <t>30,00 kn/3,98 €</t>
  </si>
  <si>
    <t>Teško bolesna stanja</t>
  </si>
  <si>
    <t>15.000,00 kn/1.990,84 €</t>
  </si>
  <si>
    <t>2.400,00 kn/318,54 €</t>
  </si>
  <si>
    <t>18.836,25 kn/2.500,00 €</t>
  </si>
  <si>
    <t>NAPOMENA</t>
  </si>
  <si>
    <t>pokriće za vrijeme 24h dnevno ( za vrijeme i izvan djelatnosti)</t>
  </si>
  <si>
    <t>U pokriće su uključeni nesretni slučajevi pri rekreativnom bavljenju svih sportova</t>
  </si>
  <si>
    <t>Ukupna godišnja premija po djelatniku  (EUR)</t>
  </si>
  <si>
    <t>UKUPNA CIJENA (bez PDV-a)</t>
  </si>
  <si>
    <t>-</t>
  </si>
  <si>
    <t>Šifra i naziv EU skupine - Razina 4</t>
  </si>
  <si>
    <t>Iznos likvidacija u HRK</t>
  </si>
  <si>
    <t>Iznos likvidacija u EUR</t>
  </si>
  <si>
    <t>2019</t>
  </si>
  <si>
    <t>0190101 - TARIFA 1 ZA OSIG. OSOBA OD NEZGODE PRI REDOVNOM ZANIMANJU I IZVAN NJEGA</t>
  </si>
  <si>
    <t>0810101 - PS I ZA OSIG. OD OPASNOSTI POŽARA I NEKIH DRUGIH OPASNOSTI</t>
  </si>
  <si>
    <t>0990102 - PS III ZA OSIGURANJE STROJEVA OD LOMA I NEKIH DRUGIH OPASNOSTI</t>
  </si>
  <si>
    <t>0990202 - PS IV ZA OSIGURANJE OD OPASNOSTI PROVALNE KRAĐE I RAZBOJSTVA</t>
  </si>
  <si>
    <t>0990303 - PS ZA OSIGURANJE STAKLA OD LOMA</t>
  </si>
  <si>
    <t>1310716 - PS XI ZA OSIGURANJE OD ODGOVORNOSTI</t>
  </si>
  <si>
    <t>1310731 - PS XI ZA OSIGURANJE OD ODGOVORNOSTI</t>
  </si>
  <si>
    <t>2019 Ukupno</t>
  </si>
  <si>
    <t>2020</t>
  </si>
  <si>
    <t>1310717 - JAVNA ODGOVORNOST PREMA TREĆIMA</t>
  </si>
  <si>
    <t>1310733 - ODGOVORNOST PREMA DJELATNICIMA</t>
  </si>
  <si>
    <t>2020 Ukupno</t>
  </si>
  <si>
    <t>2021</t>
  </si>
  <si>
    <t>2021 Ukupno</t>
  </si>
  <si>
    <t>2022</t>
  </si>
  <si>
    <t>2022 Ukupno</t>
  </si>
  <si>
    <t>2023 Ukupno</t>
  </si>
  <si>
    <t>U razdoblju od 01.01.2019 do 30.03.2023.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</si>
</sst>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_-* #,##0.00\ _k_n_-;\-* #,##0.00\ _k_n_-;_-* &quot;-&quot;??\ _k_n_-;_-@_-"/>
    <numFmt numFmtId="166" formatCode="_(* #,##0.00_);_(* \(#,##0.00\);_(* &quot;-&quot;??_);_(@_)"/>
    <numFmt numFmtId="167" formatCode="_-* #,##0.00\ &quot;HRK&quot;_-;\-* #,##0.00\ &quot;HRK&quot;_-;_-* &quot;-&quot;??\ &quot;HRK&quot;_-;_-@_-"/>
    <numFmt numFmtId="168" formatCode="_-* #,##0.00\ [$kn-41A]_-;\-* #,##0.00\ [$kn-41A]_-;_-* &quot;-&quot;??\ [$kn-41A]_-;_-@_-"/>
    <numFmt numFmtId="169" formatCode="_-* #,##0.00&quot; kn&quot;_-;\-* #,##0.00&quot; kn&quot;_-;_-* \-??&quot; kn&quot;_-;_-@_-"/>
    <numFmt numFmtId="170" formatCode="_(\€* #,##0.00_);_(\€* \(#,##0.00\);_(\€* \-??_);_(@_)"/>
    <numFmt numFmtId="171" formatCode="_(&quot;€&quot;* #,##0.00_);_(&quot;€&quot;* \(#,##0.00\);_(&quot;€&quot;* &quot;-&quot;??_);_(@_)"/>
    <numFmt numFmtId="172" formatCode="#,##0_ ;\-#,##0\ "/>
    <numFmt numFmtId="173" formatCode="_-* #,##0.00\ _k_n_-;\-* #,##0.00\ _k_n_-;_-* \-??\ _k_n_-;_-@_-"/>
    <numFmt numFmtId="174" formatCode="#,##0.00\ &quot;kn&quot;"/>
    <numFmt numFmtId="175" formatCode="_-* #,##0.00\ [$€-1]_-;\-* #,##0.00\ [$€-1]_-;_-* &quot;-&quot;??\ [$€-1]_-;_-@_-"/>
    <numFmt numFmtId="176" formatCode="#,##0.00\ [$€-1];\-#,##0.00\ [$€-1]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MS Sans Serif"/>
      <charset val="238"/>
    </font>
    <font>
      <sz val="11"/>
      <color rgb="FF000000"/>
      <name val="Calibri"/>
      <family val="2"/>
      <charset val="1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H-rim"/>
      <charset val="238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  <charset val="238"/>
    </font>
    <font>
      <sz val="10"/>
      <color indexed="8"/>
      <name val="MS Sans Serif"/>
      <family val="2"/>
      <charset val="238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  <charset val="134"/>
    </font>
    <font>
      <sz val="10"/>
      <color indexed="8"/>
      <name val="MS Sans Serif"/>
      <family val="2"/>
      <charset val="134"/>
    </font>
    <font>
      <sz val="12"/>
      <color indexed="8"/>
      <name val="Calibri"/>
      <family val="2"/>
      <charset val="134"/>
    </font>
    <font>
      <sz val="10"/>
      <name val="Arial"/>
      <family val="2"/>
      <charset val="134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20"/>
      <color indexed="9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indexed="8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sz val="10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34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134"/>
    </font>
    <font>
      <sz val="10"/>
      <name val="Arial"/>
      <family val="2"/>
      <charset val="1"/>
    </font>
    <font>
      <sz val="10"/>
      <color rgb="FF000000"/>
      <name val="MS Sans Serif"/>
      <charset val="238"/>
    </font>
    <font>
      <sz val="10"/>
      <color rgb="FF000000"/>
      <name val="MS Sans Serif"/>
      <family val="2"/>
      <charset val="134"/>
    </font>
    <font>
      <sz val="11"/>
      <color theme="1"/>
      <name val="Cambria"/>
      <family val="1"/>
      <charset val="238"/>
    </font>
    <font>
      <sz val="14"/>
      <color theme="1"/>
      <name val="Calibri"/>
      <family val="2"/>
      <scheme val="minor"/>
    </font>
    <font>
      <sz val="14"/>
      <color theme="1"/>
      <name val="Cambria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4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</font>
    <font>
      <b/>
      <sz val="10"/>
      <color theme="0"/>
      <name val="Calibri"/>
      <family val="2"/>
      <charset val="238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color rgb="FF00B0F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249977111117893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42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rgb="FFFFFFCC"/>
        <bgColor rgb="FFFFFFD7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</borders>
  <cellStyleXfs count="333">
    <xf numFmtId="0" fontId="0" fillId="0" borderId="0"/>
    <xf numFmtId="0" fontId="14" fillId="0" borderId="0"/>
    <xf numFmtId="0" fontId="13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3" fillId="0" borderId="0"/>
    <xf numFmtId="0" fontId="19" fillId="0" borderId="0"/>
    <xf numFmtId="0" fontId="2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4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9" fontId="1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4" borderId="1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7" fillId="0" borderId="0"/>
    <xf numFmtId="0" fontId="7" fillId="0" borderId="0"/>
    <xf numFmtId="166" fontId="14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24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28" fillId="0" borderId="0"/>
    <xf numFmtId="44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9" fillId="0" borderId="0"/>
    <xf numFmtId="169" fontId="19" fillId="0" borderId="0" applyFill="0" applyBorder="0" applyAlignment="0" applyProtection="0"/>
    <xf numFmtId="9" fontId="19" fillId="0" borderId="0" applyFill="0" applyBorder="0" applyAlignment="0" applyProtection="0"/>
    <xf numFmtId="169" fontId="19" fillId="0" borderId="0" applyFill="0" applyBorder="0" applyAlignment="0" applyProtection="0"/>
    <xf numFmtId="169" fontId="19" fillId="0" borderId="0" applyFill="0" applyBorder="0" applyAlignment="0" applyProtection="0"/>
    <xf numFmtId="169" fontId="19" fillId="0" borderId="0" applyFill="0" applyBorder="0" applyAlignment="0" applyProtection="0"/>
    <xf numFmtId="170" fontId="19" fillId="0" borderId="0" applyFill="0" applyBorder="0" applyAlignment="0" applyProtection="0"/>
    <xf numFmtId="0" fontId="16" fillId="0" borderId="0"/>
    <xf numFmtId="0" fontId="29" fillId="0" borderId="0"/>
    <xf numFmtId="0" fontId="16" fillId="0" borderId="0"/>
    <xf numFmtId="0" fontId="19" fillId="0" borderId="0"/>
    <xf numFmtId="0" fontId="30" fillId="0" borderId="0"/>
    <xf numFmtId="0" fontId="16" fillId="0" borderId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0" fontId="31" fillId="6" borderId="4" applyProtection="0"/>
    <xf numFmtId="0" fontId="19" fillId="6" borderId="4" applyNumberFormat="0" applyAlignment="0" applyProtection="0"/>
    <xf numFmtId="0" fontId="32" fillId="0" borderId="0"/>
    <xf numFmtId="0" fontId="33" fillId="0" borderId="0"/>
    <xf numFmtId="0" fontId="31" fillId="6" borderId="4" applyProtection="0"/>
    <xf numFmtId="0" fontId="19" fillId="6" borderId="4" applyNumberFormat="0" applyAlignment="0" applyProtection="0"/>
    <xf numFmtId="44" fontId="14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28" fillId="0" borderId="0"/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2" fillId="0" borderId="0"/>
    <xf numFmtId="0" fontId="34" fillId="0" borderId="0">
      <alignment vertical="center"/>
    </xf>
    <xf numFmtId="0" fontId="34" fillId="0" borderId="0">
      <alignment vertical="center"/>
    </xf>
    <xf numFmtId="44" fontId="34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7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19" fillId="0" borderId="0"/>
    <xf numFmtId="9" fontId="19" fillId="0" borderId="0" applyFill="0" applyBorder="0" applyAlignment="0" applyProtection="0"/>
    <xf numFmtId="169" fontId="19" fillId="0" borderId="0" applyFill="0" applyBorder="0" applyAlignment="0" applyProtection="0"/>
    <xf numFmtId="0" fontId="19" fillId="6" borderId="5" applyNumberFormat="0" applyAlignment="0" applyProtection="0"/>
    <xf numFmtId="164" fontId="1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" fillId="0" borderId="0"/>
    <xf numFmtId="0" fontId="50" fillId="0" borderId="0"/>
    <xf numFmtId="0" fontId="2" fillId="0" borderId="0"/>
    <xf numFmtId="0" fontId="21" fillId="0" borderId="0"/>
    <xf numFmtId="173" fontId="21" fillId="0" borderId="0" applyBorder="0" applyProtection="0"/>
    <xf numFmtId="169" fontId="21" fillId="0" borderId="0" applyBorder="0" applyProtection="0"/>
    <xf numFmtId="169" fontId="21" fillId="0" borderId="0" applyBorder="0" applyProtection="0"/>
    <xf numFmtId="169" fontId="19" fillId="0" borderId="0" applyBorder="0" applyProtection="0"/>
    <xf numFmtId="169" fontId="21" fillId="0" borderId="0" applyBorder="0" applyProtection="0"/>
    <xf numFmtId="170" fontId="21" fillId="0" borderId="0" applyBorder="0" applyProtection="0"/>
    <xf numFmtId="169" fontId="21" fillId="0" borderId="0" applyBorder="0" applyProtection="0"/>
    <xf numFmtId="0" fontId="21" fillId="0" borderId="0"/>
    <xf numFmtId="0" fontId="51" fillId="0" borderId="0"/>
    <xf numFmtId="0" fontId="21" fillId="0" borderId="0"/>
    <xf numFmtId="0" fontId="52" fillId="0" borderId="0">
      <alignment vertical="center"/>
    </xf>
    <xf numFmtId="0" fontId="51" fillId="0" borderId="0"/>
    <xf numFmtId="0" fontId="52" fillId="0" borderId="0">
      <alignment vertical="center"/>
    </xf>
    <xf numFmtId="0" fontId="52" fillId="0" borderId="0">
      <alignment vertical="center"/>
    </xf>
    <xf numFmtId="0" fontId="53" fillId="0" borderId="0"/>
    <xf numFmtId="0" fontId="54" fillId="0" borderId="0">
      <alignment vertical="center"/>
    </xf>
    <xf numFmtId="0" fontId="51" fillId="0" borderId="0"/>
    <xf numFmtId="0" fontId="52" fillId="0" borderId="0">
      <alignment vertical="center"/>
    </xf>
    <xf numFmtId="0" fontId="55" fillId="0" borderId="0"/>
    <xf numFmtId="0" fontId="55" fillId="0" borderId="0"/>
    <xf numFmtId="0" fontId="56" fillId="0" borderId="0"/>
    <xf numFmtId="0" fontId="57" fillId="0" borderId="0">
      <alignment vertical="center"/>
    </xf>
    <xf numFmtId="0" fontId="52" fillId="0" borderId="0">
      <alignment vertical="center"/>
    </xf>
    <xf numFmtId="0" fontId="51" fillId="0" borderId="0"/>
    <xf numFmtId="0" fontId="52" fillId="0" borderId="0">
      <alignment vertical="center"/>
    </xf>
    <xf numFmtId="9" fontId="21" fillId="0" borderId="0" applyBorder="0" applyProtection="0"/>
    <xf numFmtId="9" fontId="21" fillId="0" borderId="0" applyBorder="0" applyProtection="0"/>
    <xf numFmtId="9" fontId="19" fillId="0" borderId="0" applyBorder="0" applyProtection="0"/>
    <xf numFmtId="9" fontId="21" fillId="0" borderId="0" applyBorder="0" applyProtection="0"/>
    <xf numFmtId="9" fontId="21" fillId="0" borderId="0" applyBorder="0" applyProtection="0"/>
    <xf numFmtId="0" fontId="21" fillId="13" borderId="1" applyProtection="0"/>
    <xf numFmtId="169" fontId="21" fillId="0" borderId="0" applyBorder="0" applyProtection="0"/>
    <xf numFmtId="0" fontId="61" fillId="14" borderId="0" applyNumberFormat="0" applyBorder="0" applyAlignment="0" applyProtection="0"/>
    <xf numFmtId="0" fontId="67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1" fillId="6" borderId="41" applyProtection="0"/>
    <xf numFmtId="0" fontId="19" fillId="6" borderId="41" applyNumberFormat="0" applyAlignment="0" applyProtection="0"/>
    <xf numFmtId="0" fontId="31" fillId="6" borderId="41" applyProtection="0"/>
    <xf numFmtId="0" fontId="19" fillId="6" borderId="41" applyNumberFormat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9" fillId="6" borderId="41" applyNumberFormat="0" applyAlignment="0" applyProtection="0"/>
    <xf numFmtId="16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9" fillId="6" borderId="41" applyNumberFormat="0" applyAlignment="0" applyProtection="0"/>
    <xf numFmtId="164" fontId="14" fillId="0" borderId="0" applyFont="0" applyFill="0" applyBorder="0" applyAlignment="0" applyProtection="0"/>
    <xf numFmtId="0" fontId="68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1" fillId="6" borderId="41" applyProtection="0"/>
    <xf numFmtId="0" fontId="31" fillId="6" borderId="41" applyProtection="0"/>
    <xf numFmtId="0" fontId="19" fillId="6" borderId="41" applyNumberFormat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9" fillId="6" borderId="41" applyNumberFormat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9" fillId="6" borderId="41" applyNumberFormat="0" applyAlignment="0" applyProtection="0"/>
    <xf numFmtId="164" fontId="14" fillId="0" borderId="0" applyFont="0" applyFill="0" applyBorder="0" applyAlignment="0" applyProtection="0"/>
    <xf numFmtId="0" fontId="28" fillId="0" borderId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6" borderId="41" applyNumberFormat="0" applyAlignment="0" applyProtection="0"/>
    <xf numFmtId="0" fontId="19" fillId="0" borderId="0"/>
    <xf numFmtId="165" fontId="2" fillId="0" borderId="0" applyFont="0" applyFill="0" applyBorder="0" applyAlignment="0" applyProtection="0"/>
    <xf numFmtId="0" fontId="1" fillId="0" borderId="0"/>
  </cellStyleXfs>
  <cellXfs count="264">
    <xf numFmtId="0" fontId="0" fillId="0" borderId="0" xfId="0"/>
    <xf numFmtId="0" fontId="3" fillId="2" borderId="0" xfId="1" applyFont="1" applyFill="1" applyAlignment="1">
      <alignment horizontal="center" vertical="center"/>
    </xf>
    <xf numFmtId="0" fontId="23" fillId="2" borderId="0" xfId="1" applyFont="1" applyFill="1" applyAlignment="1">
      <alignment horizontal="center" vertical="center" wrapText="1"/>
    </xf>
    <xf numFmtId="167" fontId="23" fillId="2" borderId="0" xfId="1" applyNumberFormat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1" fontId="3" fillId="2" borderId="0" xfId="1" applyNumberFormat="1" applyFont="1" applyFill="1" applyAlignment="1">
      <alignment horizontal="center" vertical="center" wrapText="1"/>
    </xf>
    <xf numFmtId="167" fontId="3" fillId="2" borderId="0" xfId="1" applyNumberFormat="1" applyFont="1" applyFill="1" applyAlignment="1">
      <alignment horizontal="center" vertical="center" wrapText="1"/>
    </xf>
    <xf numFmtId="167" fontId="3" fillId="2" borderId="0" xfId="48" applyNumberFormat="1" applyFont="1" applyFill="1" applyAlignment="1">
      <alignment horizontal="center" vertical="center" wrapText="1"/>
    </xf>
    <xf numFmtId="0" fontId="19" fillId="0" borderId="0" xfId="0" applyFont="1"/>
    <xf numFmtId="0" fontId="45" fillId="0" borderId="0" xfId="0" applyFont="1"/>
    <xf numFmtId="0" fontId="32" fillId="10" borderId="0" xfId="0" applyFont="1" applyFill="1" applyAlignment="1">
      <alignment horizontal="center" vertical="center"/>
    </xf>
    <xf numFmtId="0" fontId="46" fillId="11" borderId="8" xfId="0" applyFont="1" applyFill="1" applyBorder="1" applyAlignment="1">
      <alignment horizontal="center" vertical="center"/>
    </xf>
    <xf numFmtId="0" fontId="16" fillId="10" borderId="0" xfId="194" applyFont="1" applyFill="1" applyAlignment="1">
      <alignment horizontal="center" vertical="center" wrapText="1"/>
    </xf>
    <xf numFmtId="172" fontId="48" fillId="2" borderId="2" xfId="194" applyNumberFormat="1" applyFont="1" applyFill="1" applyBorder="1" applyAlignment="1">
      <alignment horizontal="center" vertical="center"/>
    </xf>
    <xf numFmtId="1" fontId="2" fillId="2" borderId="0" xfId="1" applyNumberFormat="1" applyFont="1" applyFill="1" applyAlignment="1">
      <alignment horizontal="center" vertical="center" wrapText="1"/>
    </xf>
    <xf numFmtId="167" fontId="2" fillId="2" borderId="0" xfId="1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8" fillId="2" borderId="0" xfId="217" applyFont="1" applyFill="1"/>
    <xf numFmtId="0" fontId="58" fillId="0" borderId="0" xfId="217" applyFont="1"/>
    <xf numFmtId="0" fontId="60" fillId="2" borderId="0" xfId="217" applyFont="1" applyFill="1" applyAlignment="1">
      <alignment horizontal="center" vertical="center"/>
    </xf>
    <xf numFmtId="0" fontId="14" fillId="2" borderId="0" xfId="217" applyFont="1" applyFill="1"/>
    <xf numFmtId="0" fontId="0" fillId="0" borderId="27" xfId="217" applyFont="1" applyBorder="1" applyAlignment="1">
      <alignment wrapText="1"/>
    </xf>
    <xf numFmtId="174" fontId="27" fillId="0" borderId="28" xfId="217" applyNumberFormat="1" applyFont="1" applyBorder="1" applyAlignment="1">
      <alignment horizontal="center" vertical="center"/>
    </xf>
    <xf numFmtId="49" fontId="27" fillId="0" borderId="28" xfId="217" applyNumberFormat="1" applyFont="1" applyBorder="1" applyAlignment="1">
      <alignment horizontal="center" vertical="center"/>
    </xf>
    <xf numFmtId="168" fontId="0" fillId="0" borderId="0" xfId="0" applyNumberFormat="1"/>
    <xf numFmtId="167" fontId="23" fillId="2" borderId="0" xfId="214" applyNumberFormat="1" applyFont="1" applyFill="1" applyAlignment="1">
      <alignment horizontal="center" vertical="center" wrapText="1"/>
    </xf>
    <xf numFmtId="167" fontId="2" fillId="2" borderId="0" xfId="214" applyNumberFormat="1" applyFill="1" applyAlignment="1">
      <alignment horizontal="center" vertical="center" wrapText="1"/>
    </xf>
    <xf numFmtId="0" fontId="23" fillId="2" borderId="13" xfId="1" applyFont="1" applyFill="1" applyBorder="1" applyAlignment="1">
      <alignment vertical="center" wrapText="1"/>
    </xf>
    <xf numFmtId="0" fontId="23" fillId="2" borderId="37" xfId="1" applyFont="1" applyFill="1" applyBorder="1" applyAlignment="1">
      <alignment horizontal="center" vertical="center" wrapText="1"/>
    </xf>
    <xf numFmtId="0" fontId="2" fillId="2" borderId="0" xfId="214" applyFill="1" applyAlignment="1">
      <alignment horizontal="center" vertical="center"/>
    </xf>
    <xf numFmtId="0" fontId="39" fillId="3" borderId="37" xfId="0" applyFont="1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/>
    </xf>
    <xf numFmtId="0" fontId="15" fillId="3" borderId="37" xfId="215" applyFont="1" applyFill="1" applyBorder="1" applyAlignment="1">
      <alignment horizontal="center" vertical="center" wrapText="1"/>
    </xf>
    <xf numFmtId="168" fontId="2" fillId="2" borderId="0" xfId="214" applyNumberFormat="1" applyFill="1" applyAlignment="1">
      <alignment horizontal="center" vertical="center"/>
    </xf>
    <xf numFmtId="1" fontId="2" fillId="2" borderId="0" xfId="214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43" fillId="3" borderId="45" xfId="0" applyFont="1" applyFill="1" applyBorder="1" applyAlignment="1">
      <alignment vertical="center"/>
    </xf>
    <xf numFmtId="167" fontId="39" fillId="3" borderId="46" xfId="0" applyNumberFormat="1" applyFont="1" applyFill="1" applyBorder="1" applyAlignment="1">
      <alignment vertical="center"/>
    </xf>
    <xf numFmtId="0" fontId="25" fillId="7" borderId="32" xfId="0" applyFont="1" applyFill="1" applyBorder="1" applyAlignment="1">
      <alignment vertical="center"/>
    </xf>
    <xf numFmtId="167" fontId="40" fillId="7" borderId="46" xfId="193" applyNumberFormat="1" applyFont="1" applyFill="1" applyBorder="1" applyAlignment="1">
      <alignment horizontal="center" vertical="center"/>
    </xf>
    <xf numFmtId="0" fontId="38" fillId="7" borderId="46" xfId="0" applyFont="1" applyFill="1" applyBorder="1" applyAlignment="1">
      <alignment vertical="center"/>
    </xf>
    <xf numFmtId="167" fontId="40" fillId="7" borderId="46" xfId="193" applyNumberFormat="1" applyFont="1" applyFill="1" applyBorder="1" applyAlignment="1">
      <alignment horizontal="center" vertical="center" wrapText="1"/>
    </xf>
    <xf numFmtId="0" fontId="43" fillId="3" borderId="46" xfId="0" applyFont="1" applyFill="1" applyBorder="1" applyAlignment="1">
      <alignment vertical="center"/>
    </xf>
    <xf numFmtId="0" fontId="39" fillId="3" borderId="46" xfId="0" applyFont="1" applyFill="1" applyBorder="1" applyAlignment="1">
      <alignment horizontal="center" vertical="center"/>
    </xf>
    <xf numFmtId="167" fontId="40" fillId="7" borderId="46" xfId="193" applyNumberFormat="1" applyFont="1" applyFill="1" applyBorder="1" applyAlignment="1">
      <alignment vertical="center"/>
    </xf>
    <xf numFmtId="43" fontId="0" fillId="2" borderId="0" xfId="0" applyNumberFormat="1" applyFill="1" applyAlignment="1">
      <alignment horizontal="center" vertical="center"/>
    </xf>
    <xf numFmtId="167" fontId="40" fillId="2" borderId="46" xfId="193" applyNumberFormat="1" applyFont="1" applyFill="1" applyBorder="1" applyAlignment="1">
      <alignment vertical="center"/>
    </xf>
    <xf numFmtId="167" fontId="40" fillId="0" borderId="46" xfId="193" applyNumberFormat="1" applyFont="1" applyFill="1" applyBorder="1" applyAlignment="1">
      <alignment vertical="center"/>
    </xf>
    <xf numFmtId="167" fontId="63" fillId="2" borderId="46" xfId="193" applyNumberFormat="1" applyFont="1" applyFill="1" applyBorder="1" applyAlignment="1">
      <alignment vertical="center"/>
    </xf>
    <xf numFmtId="0" fontId="25" fillId="0" borderId="32" xfId="0" applyFont="1" applyBorder="1" applyAlignment="1">
      <alignment vertical="center"/>
    </xf>
    <xf numFmtId="167" fontId="38" fillId="0" borderId="46" xfId="0" applyNumberFormat="1" applyFont="1" applyBorder="1" applyAlignment="1">
      <alignment vertical="center"/>
    </xf>
    <xf numFmtId="0" fontId="25" fillId="7" borderId="47" xfId="0" applyFont="1" applyFill="1" applyBorder="1" applyAlignment="1">
      <alignment vertical="center"/>
    </xf>
    <xf numFmtId="0" fontId="43" fillId="3" borderId="46" xfId="0" applyFont="1" applyFill="1" applyBorder="1" applyAlignment="1">
      <alignment horizontal="left" vertical="center" wrapText="1"/>
    </xf>
    <xf numFmtId="0" fontId="39" fillId="2" borderId="46" xfId="0" applyFont="1" applyFill="1" applyBorder="1" applyAlignment="1">
      <alignment vertical="center" wrapText="1"/>
    </xf>
    <xf numFmtId="0" fontId="39" fillId="3" borderId="46" xfId="0" applyFont="1" applyFill="1" applyBorder="1" applyAlignment="1">
      <alignment horizontal="center" vertical="center" wrapText="1"/>
    </xf>
    <xf numFmtId="0" fontId="39" fillId="3" borderId="46" xfId="0" applyFont="1" applyFill="1" applyBorder="1" applyAlignment="1">
      <alignment horizontal="left" vertical="center" wrapText="1"/>
    </xf>
    <xf numFmtId="0" fontId="43" fillId="3" borderId="46" xfId="0" applyFont="1" applyFill="1" applyBorder="1" applyAlignment="1">
      <alignment horizontal="center" vertical="center"/>
    </xf>
    <xf numFmtId="0" fontId="26" fillId="3" borderId="46" xfId="0" applyFont="1" applyFill="1" applyBorder="1" applyAlignment="1">
      <alignment horizontal="center" vertical="center"/>
    </xf>
    <xf numFmtId="0" fontId="38" fillId="2" borderId="46" xfId="0" applyFont="1" applyFill="1" applyBorder="1" applyAlignment="1">
      <alignment horizontal="left" vertical="center"/>
    </xf>
    <xf numFmtId="4" fontId="38" fillId="2" borderId="46" xfId="0" applyNumberFormat="1" applyFont="1" applyFill="1" applyBorder="1" applyAlignment="1">
      <alignment horizontal="center" vertical="center"/>
    </xf>
    <xf numFmtId="0" fontId="62" fillId="3" borderId="46" xfId="0" applyFont="1" applyFill="1" applyBorder="1" applyAlignment="1">
      <alignment horizontal="left" vertical="center"/>
    </xf>
    <xf numFmtId="172" fontId="42" fillId="7" borderId="46" xfId="0" applyNumberFormat="1" applyFont="1" applyFill="1" applyBorder="1" applyAlignment="1">
      <alignment horizontal="right" vertical="center"/>
    </xf>
    <xf numFmtId="0" fontId="38" fillId="7" borderId="0" xfId="0" applyFont="1" applyFill="1" applyAlignment="1">
      <alignment horizontal="center" vertical="center"/>
    </xf>
    <xf numFmtId="4" fontId="25" fillId="7" borderId="46" xfId="0" applyNumberFormat="1" applyFont="1" applyFill="1" applyBorder="1" applyAlignment="1">
      <alignment horizontal="center" vertical="center" wrapText="1"/>
    </xf>
    <xf numFmtId="0" fontId="40" fillId="2" borderId="46" xfId="0" applyFont="1" applyFill="1" applyBorder="1" applyAlignment="1">
      <alignment horizontal="center" vertical="center" wrapText="1"/>
    </xf>
    <xf numFmtId="1" fontId="40" fillId="7" borderId="46" xfId="190" applyNumberFormat="1" applyFont="1" applyFill="1" applyBorder="1" applyAlignment="1">
      <alignment horizontal="center" vertical="center" wrapText="1"/>
    </xf>
    <xf numFmtId="0" fontId="40" fillId="7" borderId="46" xfId="190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/>
    </xf>
    <xf numFmtId="175" fontId="40" fillId="2" borderId="46" xfId="193" applyNumberFormat="1" applyFont="1" applyFill="1" applyBorder="1" applyAlignment="1">
      <alignment horizontal="center" vertical="center"/>
    </xf>
    <xf numFmtId="175" fontId="71" fillId="2" borderId="46" xfId="193" applyNumberFormat="1" applyFont="1" applyFill="1" applyBorder="1" applyAlignment="1">
      <alignment horizontal="center" vertical="center"/>
    </xf>
    <xf numFmtId="175" fontId="72" fillId="7" borderId="46" xfId="193" applyNumberFormat="1" applyFont="1" applyFill="1" applyBorder="1" applyAlignment="1">
      <alignment horizontal="center" vertical="center"/>
    </xf>
    <xf numFmtId="175" fontId="73" fillId="2" borderId="46" xfId="193" applyNumberFormat="1" applyFont="1" applyFill="1" applyBorder="1" applyAlignment="1">
      <alignment horizontal="center" vertical="center"/>
    </xf>
    <xf numFmtId="175" fontId="74" fillId="7" borderId="46" xfId="193" applyNumberFormat="1" applyFont="1" applyFill="1" applyBorder="1" applyAlignment="1">
      <alignment horizontal="center" vertical="center"/>
    </xf>
    <xf numFmtId="175" fontId="0" fillId="15" borderId="46" xfId="0" applyNumberFormat="1" applyFill="1" applyBorder="1" applyAlignment="1">
      <alignment horizontal="center" vertical="center"/>
    </xf>
    <xf numFmtId="167" fontId="63" fillId="7" borderId="42" xfId="193" applyNumberFormat="1" applyFont="1" applyFill="1" applyBorder="1" applyAlignment="1">
      <alignment horizontal="center" vertical="center"/>
    </xf>
    <xf numFmtId="175" fontId="27" fillId="15" borderId="46" xfId="0" applyNumberFormat="1" applyFont="1" applyFill="1" applyBorder="1" applyAlignment="1">
      <alignment horizontal="center" vertical="center"/>
    </xf>
    <xf numFmtId="167" fontId="40" fillId="7" borderId="42" xfId="193" applyNumberFormat="1" applyFont="1" applyFill="1" applyBorder="1" applyAlignment="1">
      <alignment horizontal="center" vertical="center"/>
    </xf>
    <xf numFmtId="175" fontId="0" fillId="2" borderId="0" xfId="0" applyNumberFormat="1" applyFill="1" applyAlignment="1">
      <alignment horizontal="center" vertical="center"/>
    </xf>
    <xf numFmtId="0" fontId="25" fillId="7" borderId="3" xfId="0" applyFont="1" applyFill="1" applyBorder="1" applyAlignment="1">
      <alignment vertical="center"/>
    </xf>
    <xf numFmtId="167" fontId="75" fillId="2" borderId="42" xfId="0" applyNumberFormat="1" applyFont="1" applyFill="1" applyBorder="1" applyAlignment="1">
      <alignment vertical="center"/>
    </xf>
    <xf numFmtId="0" fontId="39" fillId="3" borderId="42" xfId="0" applyFont="1" applyFill="1" applyBorder="1" applyAlignment="1">
      <alignment horizontal="center" vertical="center" wrapText="1"/>
    </xf>
    <xf numFmtId="0" fontId="39" fillId="3" borderId="44" xfId="0" applyFont="1" applyFill="1" applyBorder="1" applyAlignment="1">
      <alignment horizontal="center" vertical="center" wrapText="1"/>
    </xf>
    <xf numFmtId="0" fontId="65" fillId="3" borderId="44" xfId="0" applyFont="1" applyFill="1" applyBorder="1" applyAlignment="1">
      <alignment horizontal="center" vertical="center" wrapText="1"/>
    </xf>
    <xf numFmtId="175" fontId="38" fillId="15" borderId="46" xfId="0" applyNumberFormat="1" applyFont="1" applyFill="1" applyBorder="1" applyAlignment="1">
      <alignment horizontal="center" vertical="center"/>
    </xf>
    <xf numFmtId="167" fontId="75" fillId="0" borderId="46" xfId="0" applyNumberFormat="1" applyFont="1" applyBorder="1" applyAlignment="1">
      <alignment vertical="center"/>
    </xf>
    <xf numFmtId="0" fontId="39" fillId="3" borderId="46" xfId="0" applyFont="1" applyFill="1" applyBorder="1" applyAlignment="1">
      <alignment horizontal="left" vertical="center"/>
    </xf>
    <xf numFmtId="0" fontId="42" fillId="0" borderId="46" xfId="0" applyFont="1" applyBorder="1" applyAlignment="1">
      <alignment horizontal="left" vertical="center" wrapText="1"/>
    </xf>
    <xf numFmtId="0" fontId="38" fillId="0" borderId="46" xfId="0" applyFont="1" applyBorder="1" applyAlignment="1">
      <alignment horizontal="center" vertical="center"/>
    </xf>
    <xf numFmtId="0" fontId="41" fillId="0" borderId="46" xfId="0" applyFont="1" applyBorder="1" applyAlignment="1">
      <alignment horizontal="center" vertical="center" wrapText="1"/>
    </xf>
    <xf numFmtId="168" fontId="22" fillId="0" borderId="46" xfId="0" applyNumberFormat="1" applyFont="1" applyBorder="1" applyAlignment="1">
      <alignment horizontal="center" vertical="center"/>
    </xf>
    <xf numFmtId="168" fontId="70" fillId="0" borderId="46" xfId="0" applyNumberFormat="1" applyFont="1" applyBorder="1" applyAlignment="1">
      <alignment horizontal="center" vertical="center"/>
    </xf>
    <xf numFmtId="0" fontId="39" fillId="3" borderId="42" xfId="0" applyFont="1" applyFill="1" applyBorder="1" applyAlignment="1">
      <alignment horizontal="left" vertical="center" wrapText="1"/>
    </xf>
    <xf numFmtId="0" fontId="62" fillId="3" borderId="42" xfId="0" applyFont="1" applyFill="1" applyBorder="1" applyAlignment="1">
      <alignment horizontal="left" vertical="center" wrapText="1"/>
    </xf>
    <xf numFmtId="0" fontId="0" fillId="2" borderId="46" xfId="0" applyFill="1" applyBorder="1" applyAlignment="1">
      <alignment horizontal="center"/>
    </xf>
    <xf numFmtId="0" fontId="15" fillId="3" borderId="37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 wrapText="1"/>
    </xf>
    <xf numFmtId="168" fontId="15" fillId="3" borderId="37" xfId="1" applyNumberFormat="1" applyFont="1" applyFill="1" applyBorder="1" applyAlignment="1">
      <alignment horizontal="center" vertical="center" wrapText="1"/>
    </xf>
    <xf numFmtId="175" fontId="15" fillId="3" borderId="37" xfId="1" applyNumberFormat="1" applyFont="1" applyFill="1" applyBorder="1" applyAlignment="1">
      <alignment horizontal="center" vertical="center" wrapText="1"/>
    </xf>
    <xf numFmtId="167" fontId="15" fillId="3" borderId="37" xfId="141" applyNumberFormat="1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 wrapText="1"/>
    </xf>
    <xf numFmtId="168" fontId="27" fillId="2" borderId="37" xfId="0" applyNumberFormat="1" applyFont="1" applyFill="1" applyBorder="1" applyAlignment="1">
      <alignment horizontal="center" vertical="center"/>
    </xf>
    <xf numFmtId="175" fontId="27" fillId="2" borderId="37" xfId="0" applyNumberFormat="1" applyFont="1" applyFill="1" applyBorder="1" applyAlignment="1">
      <alignment horizontal="center" vertical="center"/>
    </xf>
    <xf numFmtId="175" fontId="1" fillId="2" borderId="37" xfId="0" applyNumberFormat="1" applyFont="1" applyFill="1" applyBorder="1" applyAlignment="1">
      <alignment horizontal="center" vertical="center"/>
    </xf>
    <xf numFmtId="168" fontId="1" fillId="2" borderId="37" xfId="0" applyNumberFormat="1" applyFont="1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 wrapText="1"/>
    </xf>
    <xf numFmtId="168" fontId="66" fillId="7" borderId="37" xfId="193" applyNumberFormat="1" applyFont="1" applyFill="1" applyBorder="1" applyAlignment="1">
      <alignment vertical="center"/>
    </xf>
    <xf numFmtId="175" fontId="23" fillId="2" borderId="37" xfId="0" applyNumberFormat="1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left" vertical="center" wrapText="1"/>
    </xf>
    <xf numFmtId="175" fontId="0" fillId="0" borderId="0" xfId="0" applyNumberFormat="1"/>
    <xf numFmtId="168" fontId="22" fillId="0" borderId="37" xfId="0" applyNumberFormat="1" applyFont="1" applyBorder="1" applyAlignment="1">
      <alignment horizontal="center" vertical="center"/>
    </xf>
    <xf numFmtId="175" fontId="0" fillId="15" borderId="37" xfId="0" applyNumberFormat="1" applyFill="1" applyBorder="1" applyAlignment="1">
      <alignment horizontal="center" vertical="center"/>
    </xf>
    <xf numFmtId="168" fontId="70" fillId="0" borderId="37" xfId="0" applyNumberFormat="1" applyFont="1" applyBorder="1" applyAlignment="1">
      <alignment horizontal="center" vertical="center"/>
    </xf>
    <xf numFmtId="0" fontId="42" fillId="2" borderId="0" xfId="1" applyFont="1" applyFill="1" applyAlignment="1">
      <alignment horizontal="center" vertical="center" wrapText="1"/>
    </xf>
    <xf numFmtId="168" fontId="42" fillId="0" borderId="0" xfId="214" applyNumberFormat="1" applyFont="1" applyAlignment="1">
      <alignment horizontal="center" vertical="center" wrapText="1"/>
    </xf>
    <xf numFmtId="168" fontId="42" fillId="8" borderId="37" xfId="0" applyNumberFormat="1" applyFont="1" applyFill="1" applyBorder="1" applyAlignment="1">
      <alignment horizontal="center" vertical="center" wrapText="1"/>
    </xf>
    <xf numFmtId="1" fontId="22" fillId="2" borderId="37" xfId="1" applyNumberFormat="1" applyFont="1" applyFill="1" applyBorder="1" applyAlignment="1">
      <alignment horizontal="center" vertical="center" wrapText="1"/>
    </xf>
    <xf numFmtId="0" fontId="22" fillId="2" borderId="37" xfId="1" applyFont="1" applyFill="1" applyBorder="1" applyAlignment="1">
      <alignment horizontal="left" vertical="center" wrapText="1"/>
    </xf>
    <xf numFmtId="168" fontId="22" fillId="2" borderId="37" xfId="1" applyNumberFormat="1" applyFont="1" applyFill="1" applyBorder="1" applyAlignment="1">
      <alignment horizontal="center" vertical="center" wrapText="1"/>
    </xf>
    <xf numFmtId="168" fontId="22" fillId="2" borderId="44" xfId="1" applyNumberFormat="1" applyFont="1" applyFill="1" applyBorder="1" applyAlignment="1">
      <alignment horizontal="center" vertical="center" wrapText="1"/>
    </xf>
    <xf numFmtId="0" fontId="15" fillId="3" borderId="37" xfId="139" applyFont="1" applyFill="1" applyBorder="1" applyAlignment="1">
      <alignment horizontal="center" vertical="center" wrapText="1"/>
    </xf>
    <xf numFmtId="168" fontId="15" fillId="3" borderId="37" xfId="139" applyNumberFormat="1" applyFont="1" applyFill="1" applyBorder="1" applyAlignment="1">
      <alignment horizontal="center" vertical="center" wrapText="1"/>
    </xf>
    <xf numFmtId="1" fontId="15" fillId="3" borderId="37" xfId="139" applyNumberFormat="1" applyFont="1" applyFill="1" applyBorder="1" applyAlignment="1">
      <alignment horizontal="center" vertical="center" wrapText="1"/>
    </xf>
    <xf numFmtId="0" fontId="1" fillId="2" borderId="37" xfId="139" applyFont="1" applyFill="1" applyBorder="1" applyAlignment="1">
      <alignment horizontal="center" vertical="center" wrapText="1"/>
    </xf>
    <xf numFmtId="0" fontId="1" fillId="0" borderId="37" xfId="3" applyFont="1" applyBorder="1" applyAlignment="1">
      <alignment horizontal="left" vertical="center" wrapText="1"/>
    </xf>
    <xf numFmtId="168" fontId="1" fillId="2" borderId="37" xfId="213" applyNumberFormat="1" applyFont="1" applyFill="1" applyBorder="1" applyAlignment="1">
      <alignment horizontal="center" vertical="center" wrapText="1"/>
    </xf>
    <xf numFmtId="0" fontId="78" fillId="0" borderId="37" xfId="3" applyFont="1" applyBorder="1" applyAlignment="1">
      <alignment horizontal="left" vertical="center" wrapText="1"/>
    </xf>
    <xf numFmtId="0" fontId="0" fillId="0" borderId="37" xfId="3" applyFont="1" applyBorder="1" applyAlignment="1">
      <alignment horizontal="left" vertical="center" wrapText="1"/>
    </xf>
    <xf numFmtId="175" fontId="76" fillId="2" borderId="37" xfId="213" applyNumberFormat="1" applyFont="1" applyFill="1" applyBorder="1" applyAlignment="1">
      <alignment horizontal="center" vertical="center" wrapText="1"/>
    </xf>
    <xf numFmtId="0" fontId="23" fillId="2" borderId="50" xfId="139" applyFont="1" applyFill="1" applyBorder="1" applyAlignment="1">
      <alignment horizontal="center" vertical="center" wrapText="1"/>
    </xf>
    <xf numFmtId="168" fontId="23" fillId="2" borderId="50" xfId="139" applyNumberFormat="1" applyFont="1" applyFill="1" applyBorder="1" applyAlignment="1">
      <alignment horizontal="center" vertical="center" wrapText="1"/>
    </xf>
    <xf numFmtId="0" fontId="23" fillId="2" borderId="0" xfId="139" applyFont="1" applyFill="1" applyAlignment="1">
      <alignment vertical="center" wrapText="1"/>
    </xf>
    <xf numFmtId="0" fontId="23" fillId="2" borderId="37" xfId="139" applyFont="1" applyFill="1" applyBorder="1" applyAlignment="1">
      <alignment vertical="center" wrapText="1"/>
    </xf>
    <xf numFmtId="0" fontId="1" fillId="2" borderId="0" xfId="139" applyFont="1" applyFill="1" applyAlignment="1">
      <alignment horizontal="center" vertical="center"/>
    </xf>
    <xf numFmtId="1" fontId="1" fillId="2" borderId="0" xfId="139" applyNumberFormat="1" applyFont="1" applyFill="1" applyAlignment="1">
      <alignment horizontal="center" vertical="center"/>
    </xf>
    <xf numFmtId="168" fontId="1" fillId="2" borderId="0" xfId="139" applyNumberFormat="1" applyFont="1" applyFill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79" fillId="3" borderId="51" xfId="0" applyFont="1" applyFill="1" applyBorder="1" applyAlignment="1">
      <alignment horizontal="left" vertical="top" wrapText="1"/>
    </xf>
    <xf numFmtId="0" fontId="79" fillId="3" borderId="51" xfId="0" applyFont="1" applyFill="1" applyBorder="1" applyAlignment="1">
      <alignment horizontal="center" vertical="top" wrapText="1"/>
    </xf>
    <xf numFmtId="0" fontId="79" fillId="3" borderId="52" xfId="0" applyFont="1" applyFill="1" applyBorder="1" applyAlignment="1">
      <alignment horizontal="center" vertical="top" wrapText="1"/>
    </xf>
    <xf numFmtId="0" fontId="38" fillId="16" borderId="52" xfId="0" applyFont="1" applyFill="1" applyBorder="1" applyAlignment="1">
      <alignment horizontal="left" vertical="top" wrapText="1"/>
    </xf>
    <xf numFmtId="4" fontId="38" fillId="17" borderId="52" xfId="0" applyNumberFormat="1" applyFont="1" applyFill="1" applyBorder="1" applyAlignment="1">
      <alignment horizontal="right" vertical="top" wrapText="1"/>
    </xf>
    <xf numFmtId="175" fontId="38" fillId="17" borderId="53" xfId="0" applyNumberFormat="1" applyFont="1" applyFill="1" applyBorder="1" applyAlignment="1">
      <alignment horizontal="right" vertical="top" wrapText="1"/>
    </xf>
    <xf numFmtId="4" fontId="80" fillId="3" borderId="52" xfId="0" applyNumberFormat="1" applyFont="1" applyFill="1" applyBorder="1" applyAlignment="1">
      <alignment horizontal="right" vertical="top" wrapText="1"/>
    </xf>
    <xf numFmtId="175" fontId="80" fillId="3" borderId="53" xfId="0" applyNumberFormat="1" applyFont="1" applyFill="1" applyBorder="1" applyAlignment="1">
      <alignment horizontal="right" vertical="top" wrapText="1"/>
    </xf>
    <xf numFmtId="168" fontId="79" fillId="3" borderId="52" xfId="0" applyNumberFormat="1" applyFont="1" applyFill="1" applyBorder="1" applyAlignment="1">
      <alignment horizontal="right" vertical="top" wrapText="1"/>
    </xf>
    <xf numFmtId="175" fontId="79" fillId="3" borderId="53" xfId="0" applyNumberFormat="1" applyFont="1" applyFill="1" applyBorder="1" applyAlignment="1">
      <alignment horizontal="right" vertical="top" wrapText="1"/>
    </xf>
    <xf numFmtId="175" fontId="38" fillId="3" borderId="53" xfId="0" applyNumberFormat="1" applyFont="1" applyFill="1" applyBorder="1" applyAlignment="1">
      <alignment horizontal="right" vertical="top" wrapText="1"/>
    </xf>
    <xf numFmtId="168" fontId="79" fillId="19" borderId="52" xfId="0" applyNumberFormat="1" applyFont="1" applyFill="1" applyBorder="1" applyAlignment="1">
      <alignment horizontal="right" vertical="top" wrapText="1"/>
    </xf>
    <xf numFmtId="175" fontId="79" fillId="19" borderId="53" xfId="0" applyNumberFormat="1" applyFont="1" applyFill="1" applyBorder="1" applyAlignment="1">
      <alignment horizontal="right" vertical="top" wrapText="1"/>
    </xf>
    <xf numFmtId="176" fontId="1" fillId="2" borderId="37" xfId="139" applyNumberFormat="1" applyFont="1" applyFill="1" applyBorder="1" applyAlignment="1">
      <alignment horizontal="center" vertical="center" wrapText="1"/>
    </xf>
    <xf numFmtId="176" fontId="23" fillId="2" borderId="37" xfId="139" applyNumberFormat="1" applyFont="1" applyFill="1" applyBorder="1" applyAlignment="1">
      <alignment horizontal="center" vertical="center" wrapText="1"/>
    </xf>
    <xf numFmtId="176" fontId="22" fillId="2" borderId="37" xfId="48" applyNumberFormat="1" applyFont="1" applyFill="1" applyBorder="1" applyAlignment="1">
      <alignment horizontal="center" vertical="center" wrapText="1"/>
    </xf>
    <xf numFmtId="176" fontId="42" fillId="2" borderId="37" xfId="48" applyNumberFormat="1" applyFont="1" applyFill="1" applyBorder="1" applyAlignment="1">
      <alignment horizontal="center" vertical="center" wrapText="1"/>
    </xf>
    <xf numFmtId="176" fontId="27" fillId="0" borderId="28" xfId="217" applyNumberFormat="1" applyFont="1" applyBorder="1" applyAlignment="1">
      <alignment horizontal="right" vertical="center"/>
    </xf>
    <xf numFmtId="176" fontId="23" fillId="2" borderId="37" xfId="0" applyNumberFormat="1" applyFont="1" applyFill="1" applyBorder="1" applyAlignment="1">
      <alignment horizontal="right" vertical="center"/>
    </xf>
    <xf numFmtId="0" fontId="59" fillId="0" borderId="0" xfId="217" applyFont="1" applyAlignment="1">
      <alignment horizontal="center" vertical="center"/>
    </xf>
    <xf numFmtId="0" fontId="26" fillId="14" borderId="17" xfId="250" applyFont="1" applyBorder="1" applyAlignment="1">
      <alignment vertical="center"/>
    </xf>
    <xf numFmtId="0" fontId="26" fillId="14" borderId="18" xfId="250" applyFont="1" applyBorder="1" applyAlignment="1">
      <alignment vertical="center"/>
    </xf>
    <xf numFmtId="0" fontId="58" fillId="0" borderId="18" xfId="217" applyFont="1" applyBorder="1" applyAlignment="1">
      <alignment horizontal="center" vertical="center" wrapText="1"/>
    </xf>
    <xf numFmtId="0" fontId="26" fillId="14" borderId="20" xfId="250" applyFont="1" applyBorder="1" applyAlignment="1">
      <alignment horizontal="center" vertical="center"/>
    </xf>
    <xf numFmtId="0" fontId="26" fillId="14" borderId="21" xfId="250" applyFont="1" applyBorder="1" applyAlignment="1">
      <alignment horizontal="center" vertical="center"/>
    </xf>
    <xf numFmtId="0" fontId="14" fillId="0" borderId="22" xfId="217" applyFont="1" applyBorder="1" applyAlignment="1">
      <alignment horizontal="left" vertical="center" wrapText="1"/>
    </xf>
    <xf numFmtId="0" fontId="14" fillId="0" borderId="14" xfId="217" applyFont="1" applyBorder="1" applyAlignment="1">
      <alignment horizontal="left" vertical="center" wrapText="1"/>
    </xf>
    <xf numFmtId="0" fontId="14" fillId="0" borderId="15" xfId="217" applyFont="1" applyBorder="1" applyAlignment="1">
      <alignment horizontal="left" vertical="center" wrapText="1"/>
    </xf>
    <xf numFmtId="0" fontId="0" fillId="0" borderId="2" xfId="217" applyFont="1" applyBorder="1" applyAlignment="1">
      <alignment horizontal="center" vertical="center" wrapText="1"/>
    </xf>
    <xf numFmtId="0" fontId="14" fillId="0" borderId="2" xfId="217" applyFont="1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14" fillId="0" borderId="23" xfId="217" applyFont="1" applyBorder="1" applyAlignment="1">
      <alignment horizontal="center"/>
    </xf>
    <xf numFmtId="0" fontId="14" fillId="0" borderId="2" xfId="217" applyFont="1" applyBorder="1" applyAlignment="1">
      <alignment horizontal="center"/>
    </xf>
    <xf numFmtId="0" fontId="14" fillId="0" borderId="23" xfId="217" applyFont="1" applyBorder="1" applyAlignment="1">
      <alignment horizontal="left"/>
    </xf>
    <xf numFmtId="0" fontId="14" fillId="0" borderId="2" xfId="217" applyFont="1" applyBorder="1" applyAlignment="1">
      <alignment horizontal="left"/>
    </xf>
    <xf numFmtId="0" fontId="0" fillId="0" borderId="2" xfId="217" applyFont="1" applyBorder="1" applyAlignment="1">
      <alignment horizontal="left"/>
    </xf>
    <xf numFmtId="0" fontId="14" fillId="0" borderId="22" xfId="217" applyFont="1" applyBorder="1" applyAlignment="1">
      <alignment horizontal="left"/>
    </xf>
    <xf numFmtId="0" fontId="14" fillId="0" borderId="14" xfId="217" applyFont="1" applyBorder="1" applyAlignment="1">
      <alignment horizontal="left"/>
    </xf>
    <xf numFmtId="0" fontId="14" fillId="0" borderId="15" xfId="217" applyFont="1" applyBorder="1" applyAlignment="1">
      <alignment horizontal="left"/>
    </xf>
    <xf numFmtId="0" fontId="14" fillId="0" borderId="9" xfId="217" applyFont="1" applyBorder="1" applyAlignment="1">
      <alignment horizontal="left"/>
    </xf>
    <xf numFmtId="0" fontId="14" fillId="0" borderId="24" xfId="217" applyFont="1" applyBorder="1" applyAlignment="1">
      <alignment horizontal="left"/>
    </xf>
    <xf numFmtId="0" fontId="14" fillId="0" borderId="25" xfId="217" applyFont="1" applyBorder="1" applyAlignment="1">
      <alignment horizontal="left"/>
    </xf>
    <xf numFmtId="0" fontId="0" fillId="0" borderId="25" xfId="217" applyFont="1" applyBorder="1" applyAlignment="1">
      <alignment horizontal="left"/>
    </xf>
    <xf numFmtId="0" fontId="26" fillId="14" borderId="26" xfId="250" applyFont="1" applyBorder="1" applyAlignment="1">
      <alignment horizontal="center"/>
    </xf>
    <xf numFmtId="0" fontId="26" fillId="14" borderId="0" xfId="250" applyFont="1" applyBorder="1" applyAlignment="1">
      <alignment horizontal="center"/>
    </xf>
    <xf numFmtId="4" fontId="26" fillId="14" borderId="27" xfId="250" applyNumberFormat="1" applyFont="1" applyBorder="1" applyAlignment="1">
      <alignment horizontal="right" vertical="center"/>
    </xf>
    <xf numFmtId="4" fontId="26" fillId="14" borderId="30" xfId="250" applyNumberFormat="1" applyFont="1" applyBorder="1" applyAlignment="1">
      <alignment horizontal="right" vertical="center"/>
    </xf>
    <xf numFmtId="174" fontId="27" fillId="0" borderId="29" xfId="217" applyNumberFormat="1" applyFont="1" applyBorder="1" applyAlignment="1">
      <alignment horizontal="left"/>
    </xf>
    <xf numFmtId="174" fontId="27" fillId="0" borderId="49" xfId="217" applyNumberFormat="1" applyFont="1" applyBorder="1" applyAlignment="1">
      <alignment horizontal="left"/>
    </xf>
    <xf numFmtId="174" fontId="27" fillId="0" borderId="28" xfId="217" applyNumberFormat="1" applyFont="1" applyBorder="1" applyAlignment="1">
      <alignment horizontal="left"/>
    </xf>
    <xf numFmtId="174" fontId="27" fillId="0" borderId="27" xfId="217" applyNumberFormat="1" applyFont="1" applyBorder="1" applyAlignment="1">
      <alignment horizontal="left"/>
    </xf>
    <xf numFmtId="174" fontId="27" fillId="0" borderId="27" xfId="217" applyNumberFormat="1" applyFont="1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39" fillId="3" borderId="46" xfId="190" applyFont="1" applyFill="1" applyBorder="1" applyAlignment="1">
      <alignment horizontal="center" vertical="center" wrapText="1"/>
    </xf>
    <xf numFmtId="0" fontId="39" fillId="3" borderId="48" xfId="190" applyFont="1" applyFill="1" applyBorder="1" applyAlignment="1">
      <alignment horizontal="center" vertical="center" wrapText="1"/>
    </xf>
    <xf numFmtId="0" fontId="23" fillId="5" borderId="42" xfId="0" applyFont="1" applyFill="1" applyBorder="1" applyAlignment="1">
      <alignment horizontal="center" vertical="center"/>
    </xf>
    <xf numFmtId="0" fontId="23" fillId="5" borderId="43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43" fillId="3" borderId="46" xfId="0" applyFont="1" applyFill="1" applyBorder="1" applyAlignment="1">
      <alignment horizontal="center" vertical="center"/>
    </xf>
    <xf numFmtId="0" fontId="43" fillId="3" borderId="42" xfId="0" applyFont="1" applyFill="1" applyBorder="1" applyAlignment="1">
      <alignment horizontal="center" vertical="center" wrapText="1"/>
    </xf>
    <xf numFmtId="0" fontId="43" fillId="3" borderId="43" xfId="0" applyFont="1" applyFill="1" applyBorder="1" applyAlignment="1">
      <alignment horizontal="center" vertical="center" wrapText="1"/>
    </xf>
    <xf numFmtId="0" fontId="39" fillId="3" borderId="44" xfId="0" applyFont="1" applyFill="1" applyBorder="1" applyAlignment="1">
      <alignment horizontal="center" vertical="center"/>
    </xf>
    <xf numFmtId="0" fontId="39" fillId="3" borderId="3" xfId="0" applyFont="1" applyFill="1" applyBorder="1" applyAlignment="1">
      <alignment horizontal="center" vertical="center"/>
    </xf>
    <xf numFmtId="0" fontId="39" fillId="3" borderId="16" xfId="0" applyFont="1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43" fillId="3" borderId="46" xfId="0" applyFont="1" applyFill="1" applyBorder="1" applyAlignment="1">
      <alignment horizontal="left" vertical="top" wrapText="1"/>
    </xf>
    <xf numFmtId="0" fontId="43" fillId="3" borderId="44" xfId="0" applyFont="1" applyFill="1" applyBorder="1" applyAlignment="1">
      <alignment horizontal="left" vertical="top" wrapText="1"/>
    </xf>
    <xf numFmtId="0" fontId="25" fillId="7" borderId="48" xfId="190" applyFont="1" applyFill="1" applyBorder="1" applyAlignment="1">
      <alignment horizontal="center" vertical="center"/>
    </xf>
    <xf numFmtId="0" fontId="69" fillId="5" borderId="46" xfId="19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top" wrapText="1"/>
    </xf>
    <xf numFmtId="0" fontId="0" fillId="2" borderId="37" xfId="0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/>
    </xf>
    <xf numFmtId="0" fontId="23" fillId="2" borderId="15" xfId="0" applyFont="1" applyFill="1" applyBorder="1" applyAlignment="1">
      <alignment horizontal="left" vertical="center"/>
    </xf>
    <xf numFmtId="0" fontId="23" fillId="2" borderId="34" xfId="1" applyFont="1" applyFill="1" applyBorder="1" applyAlignment="1">
      <alignment horizontal="center" vertical="center" wrapText="1"/>
    </xf>
    <xf numFmtId="0" fontId="23" fillId="2" borderId="35" xfId="1" applyFont="1" applyFill="1" applyBorder="1" applyAlignment="1">
      <alignment horizontal="center" vertical="center" wrapText="1"/>
    </xf>
    <xf numFmtId="0" fontId="23" fillId="2" borderId="36" xfId="1" applyFont="1" applyFill="1" applyBorder="1" applyAlignment="1">
      <alignment horizontal="center" vertical="center" wrapText="1"/>
    </xf>
    <xf numFmtId="0" fontId="23" fillId="5" borderId="31" xfId="0" applyFont="1" applyFill="1" applyBorder="1" applyAlignment="1">
      <alignment horizontal="left" vertical="center"/>
    </xf>
    <xf numFmtId="0" fontId="42" fillId="2" borderId="37" xfId="1" applyFont="1" applyFill="1" applyBorder="1" applyAlignment="1">
      <alignment horizontal="center" vertical="center" wrapText="1"/>
    </xf>
    <xf numFmtId="0" fontId="23" fillId="2" borderId="33" xfId="1" applyFont="1" applyFill="1" applyBorder="1" applyAlignment="1">
      <alignment horizontal="center" vertical="center" wrapText="1"/>
    </xf>
    <xf numFmtId="0" fontId="46" fillId="12" borderId="0" xfId="194" applyFont="1" applyFill="1" applyAlignment="1">
      <alignment horizontal="left" vertical="center" wrapText="1"/>
    </xf>
    <xf numFmtId="0" fontId="16" fillId="10" borderId="11" xfId="194" applyFont="1" applyFill="1" applyBorder="1" applyAlignment="1">
      <alignment horizontal="left" vertical="center"/>
    </xf>
    <xf numFmtId="0" fontId="16" fillId="10" borderId="0" xfId="194" applyFont="1" applyFill="1" applyAlignment="1">
      <alignment horizontal="left" vertical="center"/>
    </xf>
    <xf numFmtId="1" fontId="47" fillId="0" borderId="10" xfId="194" applyNumberFormat="1" applyFont="1" applyBorder="1" applyAlignment="1">
      <alignment horizontal="left" vertical="center" wrapText="1"/>
    </xf>
    <xf numFmtId="1" fontId="47" fillId="0" borderId="12" xfId="194" applyNumberFormat="1" applyFont="1" applyBorder="1" applyAlignment="1">
      <alignment horizontal="left" vertical="center" wrapText="1"/>
    </xf>
    <xf numFmtId="1" fontId="47" fillId="0" borderId="10" xfId="194" applyNumberFormat="1" applyFont="1" applyBorder="1" applyAlignment="1">
      <alignment horizontal="left" vertical="center"/>
    </xf>
    <xf numFmtId="1" fontId="47" fillId="0" borderId="12" xfId="194" applyNumberFormat="1" applyFont="1" applyBorder="1" applyAlignment="1">
      <alignment horizontal="left" vertical="center"/>
    </xf>
    <xf numFmtId="1" fontId="1" fillId="2" borderId="44" xfId="139" applyNumberFormat="1" applyFont="1" applyFill="1" applyBorder="1" applyAlignment="1">
      <alignment horizontal="center" vertical="center" wrapText="1"/>
    </xf>
    <xf numFmtId="1" fontId="1" fillId="2" borderId="3" xfId="139" applyNumberFormat="1" applyFont="1" applyFill="1" applyBorder="1" applyAlignment="1">
      <alignment horizontal="center" vertical="center" wrapText="1"/>
    </xf>
    <xf numFmtId="0" fontId="23" fillId="2" borderId="37" xfId="139" applyFont="1" applyFill="1" applyBorder="1" applyAlignment="1">
      <alignment horizontal="center" vertical="center" wrapText="1"/>
    </xf>
    <xf numFmtId="0" fontId="1" fillId="2" borderId="37" xfId="332" applyFill="1" applyBorder="1" applyAlignment="1">
      <alignment horizontal="left" vertical="center" wrapText="1"/>
    </xf>
    <xf numFmtId="0" fontId="23" fillId="5" borderId="40" xfId="139" applyFont="1" applyFill="1" applyBorder="1" applyAlignment="1">
      <alignment horizontal="center" vertical="center" wrapText="1"/>
    </xf>
    <xf numFmtId="0" fontId="23" fillId="5" borderId="48" xfId="139" applyFont="1" applyFill="1" applyBorder="1" applyAlignment="1">
      <alignment horizontal="center" vertical="center" wrapText="1"/>
    </xf>
    <xf numFmtId="0" fontId="23" fillId="5" borderId="37" xfId="0" applyFont="1" applyFill="1" applyBorder="1" applyAlignment="1">
      <alignment horizontal="center" vertical="center"/>
    </xf>
    <xf numFmtId="0" fontId="2" fillId="2" borderId="0" xfId="138" applyFont="1" applyFill="1" applyAlignment="1">
      <alignment horizontal="center" vertical="center"/>
    </xf>
    <xf numFmtId="0" fontId="2" fillId="2" borderId="38" xfId="214" applyFill="1" applyBorder="1" applyAlignment="1">
      <alignment horizontal="center" vertical="center"/>
    </xf>
    <xf numFmtId="0" fontId="23" fillId="2" borderId="0" xfId="214" applyFont="1" applyFill="1" applyAlignment="1">
      <alignment horizontal="center" vertical="center" wrapText="1"/>
    </xf>
    <xf numFmtId="0" fontId="39" fillId="3" borderId="39" xfId="0" applyFont="1" applyFill="1" applyBorder="1" applyAlignment="1">
      <alignment horizontal="center" vertical="center"/>
    </xf>
    <xf numFmtId="0" fontId="79" fillId="3" borderId="52" xfId="0" applyFont="1" applyFill="1" applyBorder="1" applyAlignment="1">
      <alignment horizontal="left" vertical="top" wrapText="1"/>
    </xf>
    <xf numFmtId="0" fontId="79" fillId="3" borderId="56" xfId="0" applyFont="1" applyFill="1" applyBorder="1" applyAlignment="1">
      <alignment horizontal="left" vertical="top" wrapText="1"/>
    </xf>
    <xf numFmtId="0" fontId="75" fillId="16" borderId="51" xfId="0" applyFont="1" applyFill="1" applyBorder="1" applyAlignment="1">
      <alignment horizontal="left" vertical="top" wrapText="1"/>
    </xf>
    <xf numFmtId="0" fontId="75" fillId="16" borderId="54" xfId="0" applyFont="1" applyFill="1" applyBorder="1" applyAlignment="1">
      <alignment horizontal="left" vertical="top" wrapText="1"/>
    </xf>
    <xf numFmtId="0" fontId="75" fillId="16" borderId="55" xfId="0" applyFont="1" applyFill="1" applyBorder="1" applyAlignment="1">
      <alignment horizontal="left" vertical="top" wrapText="1"/>
    </xf>
    <xf numFmtId="0" fontId="79" fillId="18" borderId="52" xfId="0" applyFont="1" applyFill="1" applyBorder="1" applyAlignment="1">
      <alignment horizontal="left" vertical="top" wrapText="1"/>
    </xf>
    <xf numFmtId="0" fontId="79" fillId="18" borderId="56" xfId="0" applyFont="1" applyFill="1" applyBorder="1" applyAlignment="1">
      <alignment horizontal="left" vertical="top" wrapText="1"/>
    </xf>
    <xf numFmtId="0" fontId="81" fillId="0" borderId="0" xfId="0" applyFont="1" applyAlignment="1">
      <alignment horizontal="left" wrapText="1"/>
    </xf>
    <xf numFmtId="0" fontId="46" fillId="9" borderId="7" xfId="0" applyFont="1" applyFill="1" applyBorder="1" applyAlignment="1">
      <alignment horizontal="center" vertical="center"/>
    </xf>
  </cellXfs>
  <cellStyles count="333">
    <cellStyle name="Accent6 2" xfId="250" xr:uid="{00000000-0005-0000-0000-000000000000}"/>
    <cellStyle name="Comma 2" xfId="150" xr:uid="{00000000-0005-0000-0000-000001000000}"/>
    <cellStyle name="Comma 2 2" xfId="149" xr:uid="{00000000-0005-0000-0000-000002000000}"/>
    <cellStyle name="Comma 2 2 2" xfId="300" xr:uid="{00000000-0005-0000-0000-000003000000}"/>
    <cellStyle name="Comma 2 2 2 2" xfId="327" xr:uid="{00000000-0005-0000-0000-000004000000}"/>
    <cellStyle name="Comma 2 2 3" xfId="263" xr:uid="{00000000-0005-0000-0000-000005000000}"/>
    <cellStyle name="Comma 2 3" xfId="301" xr:uid="{00000000-0005-0000-0000-000006000000}"/>
    <cellStyle name="Comma 2 3 2" xfId="328" xr:uid="{00000000-0005-0000-0000-000007000000}"/>
    <cellStyle name="Comma 2 4" xfId="264" xr:uid="{00000000-0005-0000-0000-000008000000}"/>
    <cellStyle name="Comma 3" xfId="212" xr:uid="{00000000-0005-0000-0000-000009000000}"/>
    <cellStyle name="Comma 4" xfId="218" xr:uid="{00000000-0005-0000-0000-00000A000000}"/>
    <cellStyle name="Currency 2" xfId="49" xr:uid="{00000000-0005-0000-0000-00000B000000}"/>
    <cellStyle name="Currency 2 2" xfId="163" xr:uid="{00000000-0005-0000-0000-00000C000000}"/>
    <cellStyle name="Currency 2 2 2" xfId="197" xr:uid="{00000000-0005-0000-0000-00000D000000}"/>
    <cellStyle name="Currency 2 2 3" xfId="220" xr:uid="{00000000-0005-0000-0000-00000E000000}"/>
    <cellStyle name="Currency 2 3" xfId="146" xr:uid="{00000000-0005-0000-0000-00000F000000}"/>
    <cellStyle name="Currency 2 3 2" xfId="208" xr:uid="{00000000-0005-0000-0000-000010000000}"/>
    <cellStyle name="Currency 2 3 2 2" xfId="297" xr:uid="{00000000-0005-0000-0000-000011000000}"/>
    <cellStyle name="Currency 2 3 3" xfId="221" xr:uid="{00000000-0005-0000-0000-000012000000}"/>
    <cellStyle name="Currency 2 3 4" xfId="260" xr:uid="{00000000-0005-0000-0000-000013000000}"/>
    <cellStyle name="Currency 2 4" xfId="155" xr:uid="{00000000-0005-0000-0000-000014000000}"/>
    <cellStyle name="Currency 2 4 2" xfId="308" xr:uid="{00000000-0005-0000-0000-000015000000}"/>
    <cellStyle name="Currency 2 4 3" xfId="268" xr:uid="{00000000-0005-0000-0000-000016000000}"/>
    <cellStyle name="Currency 2 5" xfId="185" xr:uid="{00000000-0005-0000-0000-000017000000}"/>
    <cellStyle name="Currency 2 5 2" xfId="317" xr:uid="{00000000-0005-0000-0000-000018000000}"/>
    <cellStyle name="Currency 2 5 3" xfId="278" xr:uid="{00000000-0005-0000-0000-000019000000}"/>
    <cellStyle name="Currency 2 6" xfId="219" xr:uid="{00000000-0005-0000-0000-00001A000000}"/>
    <cellStyle name="Currency 2 6 2" xfId="284" xr:uid="{00000000-0005-0000-0000-00001B000000}"/>
    <cellStyle name="Currency 2 7" xfId="252" xr:uid="{00000000-0005-0000-0000-00001C000000}"/>
    <cellStyle name="Currency 3" xfId="57" xr:uid="{00000000-0005-0000-0000-00001D000000}"/>
    <cellStyle name="Currency 3 2" xfId="165" xr:uid="{00000000-0005-0000-0000-00001E000000}"/>
    <cellStyle name="Currency 3 3" xfId="164" xr:uid="{00000000-0005-0000-0000-00001F000000}"/>
    <cellStyle name="Currency 3 4" xfId="158" xr:uid="{00000000-0005-0000-0000-000020000000}"/>
    <cellStyle name="Currency 3 5" xfId="187" xr:uid="{00000000-0005-0000-0000-000021000000}"/>
    <cellStyle name="Currency 3 6" xfId="222" xr:uid="{00000000-0005-0000-0000-000022000000}"/>
    <cellStyle name="Currency 4" xfId="143" xr:uid="{00000000-0005-0000-0000-000023000000}"/>
    <cellStyle name="Currency 4 2" xfId="166" xr:uid="{00000000-0005-0000-0000-000024000000}"/>
    <cellStyle name="Currency 4 2 2" xfId="295" xr:uid="{00000000-0005-0000-0000-000025000000}"/>
    <cellStyle name="Currency 4 3" xfId="189" xr:uid="{00000000-0005-0000-0000-000026000000}"/>
    <cellStyle name="Currency 4 3 2" xfId="320" xr:uid="{00000000-0005-0000-0000-000027000000}"/>
    <cellStyle name="Currency 4 3 3" xfId="281" xr:uid="{00000000-0005-0000-0000-000028000000}"/>
    <cellStyle name="Currency 4 4" xfId="223" xr:uid="{00000000-0005-0000-0000-000029000000}"/>
    <cellStyle name="Currency 4 4 2" xfId="287" xr:uid="{00000000-0005-0000-0000-00002A000000}"/>
    <cellStyle name="Currency 4 5" xfId="258" xr:uid="{00000000-0005-0000-0000-00002B000000}"/>
    <cellStyle name="Currency 5" xfId="161" xr:uid="{00000000-0005-0000-0000-00002C000000}"/>
    <cellStyle name="Currency 5 2" xfId="193" xr:uid="{00000000-0005-0000-0000-00002D000000}"/>
    <cellStyle name="Currency 5 3" xfId="224" xr:uid="{00000000-0005-0000-0000-00002E000000}"/>
    <cellStyle name="Currency 6" xfId="181" xr:uid="{00000000-0005-0000-0000-00002F000000}"/>
    <cellStyle name="Currency 6 2" xfId="289" xr:uid="{00000000-0005-0000-0000-000030000000}"/>
    <cellStyle name="Currency 6 2 2" xfId="325" xr:uid="{00000000-0005-0000-0000-000031000000}"/>
    <cellStyle name="Currency 7" xfId="210" xr:uid="{00000000-0005-0000-0000-000032000000}"/>
    <cellStyle name="Currency 7 2" xfId="322" xr:uid="{00000000-0005-0000-0000-000033000000}"/>
    <cellStyle name="Currency 7 3" xfId="283" xr:uid="{00000000-0005-0000-0000-000034000000}"/>
    <cellStyle name="Currency 8" xfId="323" xr:uid="{00000000-0005-0000-0000-000035000000}"/>
    <cellStyle name="Excel Built-in Note" xfId="176" xr:uid="{00000000-0005-0000-0000-000036000000}"/>
    <cellStyle name="Excel Built-in Note 2" xfId="180" xr:uid="{00000000-0005-0000-0000-000037000000}"/>
    <cellStyle name="Excel Built-in Note 2 2" xfId="313" xr:uid="{00000000-0005-0000-0000-000038000000}"/>
    <cellStyle name="Excel Built-in Note 2 3" xfId="274" xr:uid="{00000000-0005-0000-0000-000039000000}"/>
    <cellStyle name="Excel Built-in Note 3" xfId="209" xr:uid="{00000000-0005-0000-0000-00003A000000}"/>
    <cellStyle name="Excel Built-in Note 3 2" xfId="321" xr:uid="{00000000-0005-0000-0000-00003B000000}"/>
    <cellStyle name="Excel Built-in Note 3 3" xfId="282" xr:uid="{00000000-0005-0000-0000-00003C000000}"/>
    <cellStyle name="Excel Built-in Note 4" xfId="288" xr:uid="{00000000-0005-0000-0000-00003D000000}"/>
    <cellStyle name="Excel Built-in Note 4 2" xfId="324" xr:uid="{00000000-0005-0000-0000-00003E000000}"/>
    <cellStyle name="Excel Built-in Note 4 3" xfId="329" xr:uid="{00000000-0005-0000-0000-00003F000000}"/>
    <cellStyle name="Excel Built-in Note 5" xfId="272" xr:uid="{00000000-0005-0000-0000-000040000000}"/>
    <cellStyle name="Explanatory Text 2" xfId="211" xr:uid="{00000000-0005-0000-0000-000041000000}"/>
    <cellStyle name="Hiperveza" xfId="4" builtinId="8" hidden="1"/>
    <cellStyle name="Hiperveza" xfId="6" builtinId="8" hidden="1"/>
    <cellStyle name="Hiperveza" xfId="8" builtinId="8" hidden="1"/>
    <cellStyle name="Hiperveza" xfId="10" builtinId="8" hidden="1"/>
    <cellStyle name="Hiperveza" xfId="12" builtinId="8" hidden="1"/>
    <cellStyle name="Hiperveza" xfId="14" builtinId="8" hidden="1"/>
    <cellStyle name="Hiperveza" xfId="16" builtinId="8" hidden="1"/>
    <cellStyle name="Hiperveza" xfId="18" builtinId="8" hidden="1"/>
    <cellStyle name="Hiperveza" xfId="20" builtinId="8" hidden="1"/>
    <cellStyle name="Hiperveza" xfId="22" builtinId="8" hidden="1"/>
    <cellStyle name="Hiperveza" xfId="24" builtinId="8" hidden="1"/>
    <cellStyle name="Hiperveza" xfId="26" builtinId="8" hidden="1"/>
    <cellStyle name="Hiperveza" xfId="28" builtinId="8" hidden="1"/>
    <cellStyle name="Hiperveza" xfId="30" builtinId="8" hidden="1"/>
    <cellStyle name="Hiperveza" xfId="32" builtinId="8" hidden="1"/>
    <cellStyle name="Hiperveza" xfId="34" builtinId="8" hidden="1"/>
    <cellStyle name="Hiperveza" xfId="36" builtinId="8" hidden="1"/>
    <cellStyle name="Hiperveza" xfId="38" builtinId="8" hidden="1"/>
    <cellStyle name="Hiperveza" xfId="40" builtinId="8" hidden="1"/>
    <cellStyle name="Hiperveza" xfId="42" builtinId="8" hidden="1"/>
    <cellStyle name="Hiperveza" xfId="44" builtinId="8" hidden="1"/>
    <cellStyle name="Hiperveza" xfId="53" builtinId="8" hidden="1"/>
    <cellStyle name="Hiperveza" xfId="55" builtinId="8" hidden="1"/>
    <cellStyle name="Hiperveza" xfId="58" builtinId="8" hidden="1"/>
    <cellStyle name="Hiperveza" xfId="60" builtinId="8" hidden="1"/>
    <cellStyle name="Hiperveza" xfId="62" builtinId="8" hidden="1"/>
    <cellStyle name="Hiperveza" xfId="64" builtinId="8" hidden="1"/>
    <cellStyle name="Hiperveza" xfId="66" builtinId="8" hidden="1"/>
    <cellStyle name="Hiperveza" xfId="68" builtinId="8" hidden="1"/>
    <cellStyle name="Hiperveza" xfId="70" builtinId="8" hidden="1"/>
    <cellStyle name="Hiperveza" xfId="72" builtinId="8" hidden="1"/>
    <cellStyle name="Hiperveza" xfId="74" builtinId="8" hidden="1"/>
    <cellStyle name="Hiperveza" xfId="76" builtinId="8" hidden="1"/>
    <cellStyle name="Hiperveza" xfId="78" builtinId="8" hidden="1"/>
    <cellStyle name="Hiperveza" xfId="80" builtinId="8" hidden="1"/>
    <cellStyle name="Hiperveza" xfId="82" builtinId="8" hidden="1"/>
    <cellStyle name="Hiperveza" xfId="84" builtinId="8" hidden="1"/>
    <cellStyle name="Hiperveza" xfId="86" builtinId="8" hidden="1"/>
    <cellStyle name="Hiperveza" xfId="88" builtinId="8" hidden="1"/>
    <cellStyle name="Hiperveza" xfId="90" builtinId="8" hidden="1"/>
    <cellStyle name="Hiperveza" xfId="92" builtinId="8" hidden="1"/>
    <cellStyle name="Hiperveza" xfId="94" builtinId="8" hidden="1"/>
    <cellStyle name="Hiperveza" xfId="96" builtinId="8" hidden="1"/>
    <cellStyle name="Hiperveza" xfId="98" builtinId="8" hidden="1"/>
    <cellStyle name="Hiperveza" xfId="101" builtinId="8" hidden="1"/>
    <cellStyle name="Hiperveza" xfId="103" builtinId="8" hidden="1"/>
    <cellStyle name="Hiperveza" xfId="105" builtinId="8" hidden="1"/>
    <cellStyle name="Hiperveza" xfId="107" builtinId="8" hidden="1"/>
    <cellStyle name="Hiperveza" xfId="109" builtinId="8" hidden="1"/>
    <cellStyle name="Hiperveza" xfId="111" builtinId="8" hidden="1"/>
    <cellStyle name="Hiperveza" xfId="113" builtinId="8" hidden="1"/>
    <cellStyle name="Hiperveza" xfId="116" builtinId="8" hidden="1"/>
    <cellStyle name="Hiperveza" xfId="118" builtinId="8" hidden="1"/>
    <cellStyle name="Hiperveza" xfId="120" builtinId="8" hidden="1"/>
    <cellStyle name="Hiperveza" xfId="122" builtinId="8" hidden="1"/>
    <cellStyle name="Hiperveza" xfId="124" builtinId="8" hidden="1"/>
    <cellStyle name="Hiperveza" xfId="126" builtinId="8" hidden="1"/>
    <cellStyle name="Hiperveza" xfId="128" builtinId="8" hidden="1"/>
    <cellStyle name="Hiperveza" xfId="130" builtinId="8" hidden="1"/>
    <cellStyle name="Hiperveza" xfId="132" builtinId="8" hidden="1"/>
    <cellStyle name="Hiperveza" xfId="134" builtinId="8" hidden="1"/>
    <cellStyle name="Hiperveza" xfId="136" builtinId="8" hidden="1"/>
    <cellStyle name="Normal 10" xfId="251" xr:uid="{00000000-0005-0000-0000-0000BF000000}"/>
    <cellStyle name="Normal 2" xfId="1" xr:uid="{00000000-0005-0000-0000-0000C0000000}"/>
    <cellStyle name="Normal 2 2" xfId="3" xr:uid="{00000000-0005-0000-0000-0000C1000000}"/>
    <cellStyle name="Normal 2 2 2" xfId="194" xr:uid="{00000000-0005-0000-0000-0000C2000000}"/>
    <cellStyle name="Normal 2 2 2 2" xfId="227" xr:uid="{00000000-0005-0000-0000-0000C3000000}"/>
    <cellStyle name="Normal 2 2 3" xfId="198" xr:uid="{00000000-0005-0000-0000-0000C4000000}"/>
    <cellStyle name="Normal 2 2 3 2" xfId="228" xr:uid="{00000000-0005-0000-0000-0000C5000000}"/>
    <cellStyle name="Normal 2 2 4" xfId="226" xr:uid="{00000000-0005-0000-0000-0000C6000000}"/>
    <cellStyle name="Normal 2 3" xfId="48" xr:uid="{00000000-0005-0000-0000-0000C7000000}"/>
    <cellStyle name="Normal 2 3 2" xfId="139" xr:uid="{00000000-0005-0000-0000-0000C8000000}"/>
    <cellStyle name="Normal 2 3 2 2" xfId="167" xr:uid="{00000000-0005-0000-0000-0000C9000000}"/>
    <cellStyle name="Normal 2 3 2 2 2" xfId="214" xr:uid="{00000000-0005-0000-0000-0000CA000000}"/>
    <cellStyle name="Normal 2 3 2 3" xfId="199" xr:uid="{00000000-0005-0000-0000-0000CB000000}"/>
    <cellStyle name="Normal 2 3 2 3 2" xfId="292" xr:uid="{00000000-0005-0000-0000-0000CC000000}"/>
    <cellStyle name="Normal 2 3 2 4" xfId="230" xr:uid="{00000000-0005-0000-0000-0000CD000000}"/>
    <cellStyle name="Normal 2 3 3" xfId="148" xr:uid="{00000000-0005-0000-0000-0000CE000000}"/>
    <cellStyle name="Normal 2 3 3 2" xfId="182" xr:uid="{00000000-0005-0000-0000-0000CF000000}"/>
    <cellStyle name="Normal 2 3 3 2 2" xfId="314" xr:uid="{00000000-0005-0000-0000-0000D0000000}"/>
    <cellStyle name="Normal 2 3 3 2 3" xfId="275" xr:uid="{00000000-0005-0000-0000-0000D1000000}"/>
    <cellStyle name="Normal 2 3 3 3" xfId="299" xr:uid="{00000000-0005-0000-0000-0000D2000000}"/>
    <cellStyle name="Normal 2 3 3 4" xfId="262" xr:uid="{00000000-0005-0000-0000-0000D3000000}"/>
    <cellStyle name="Normal 2 3 4" xfId="154" xr:uid="{00000000-0005-0000-0000-0000D4000000}"/>
    <cellStyle name="Normal 2 3 4 2" xfId="307" xr:uid="{00000000-0005-0000-0000-0000D5000000}"/>
    <cellStyle name="Normal 2 3 4 3" xfId="267" xr:uid="{00000000-0005-0000-0000-0000D6000000}"/>
    <cellStyle name="Normal 2 3 5" xfId="184" xr:uid="{00000000-0005-0000-0000-0000D7000000}"/>
    <cellStyle name="Normal 2 3 5 2" xfId="316" xr:uid="{00000000-0005-0000-0000-0000D8000000}"/>
    <cellStyle name="Normal 2 3 5 3" xfId="277" xr:uid="{00000000-0005-0000-0000-0000D9000000}"/>
    <cellStyle name="Normal 2 3 6" xfId="229" xr:uid="{00000000-0005-0000-0000-0000DA000000}"/>
    <cellStyle name="Normal 2 3 7" xfId="332" xr:uid="{C778D2D8-1B07-49EE-A498-C5F54A541325}"/>
    <cellStyle name="Normal 2 4" xfId="177" xr:uid="{00000000-0005-0000-0000-0000DB000000}"/>
    <cellStyle name="Normal 2 4 2" xfId="196" xr:uid="{00000000-0005-0000-0000-0000DC000000}"/>
    <cellStyle name="Normal 2 4 3" xfId="231" xr:uid="{00000000-0005-0000-0000-0000DD000000}"/>
    <cellStyle name="Normal 2 5" xfId="225" xr:uid="{00000000-0005-0000-0000-0000DE000000}"/>
    <cellStyle name="Normal 3" xfId="46" xr:uid="{00000000-0005-0000-0000-0000DF000000}"/>
    <cellStyle name="Normal 3 2" xfId="168" xr:uid="{00000000-0005-0000-0000-0000E0000000}"/>
    <cellStyle name="Normal 3 2 2" xfId="200" xr:uid="{00000000-0005-0000-0000-0000E1000000}"/>
    <cellStyle name="Normal 3 2 3" xfId="233" xr:uid="{00000000-0005-0000-0000-0000E2000000}"/>
    <cellStyle name="Normal 3 3" xfId="178" xr:uid="{00000000-0005-0000-0000-0000E3000000}"/>
    <cellStyle name="Normal 3 4" xfId="232" xr:uid="{00000000-0005-0000-0000-0000E4000000}"/>
    <cellStyle name="Normal 4" xfId="50" xr:uid="{00000000-0005-0000-0000-0000E5000000}"/>
    <cellStyle name="Normal 4 2" xfId="140" xr:uid="{00000000-0005-0000-0000-0000E6000000}"/>
    <cellStyle name="Normal 4 2 2" xfId="169" xr:uid="{00000000-0005-0000-0000-0000E7000000}"/>
    <cellStyle name="Normal 4 2 2 2" xfId="305" xr:uid="{00000000-0005-0000-0000-0000E8000000}"/>
    <cellStyle name="Normal 4 2 3" xfId="201" xr:uid="{00000000-0005-0000-0000-0000E9000000}"/>
    <cellStyle name="Normal 4 2 3 2" xfId="293" xr:uid="{00000000-0005-0000-0000-0000EA000000}"/>
    <cellStyle name="Normal 4 2 4" xfId="235" xr:uid="{00000000-0005-0000-0000-0000EB000000}"/>
    <cellStyle name="Normal 4 2 5" xfId="256" xr:uid="{00000000-0005-0000-0000-0000EC000000}"/>
    <cellStyle name="Normal 4 3" xfId="156" xr:uid="{00000000-0005-0000-0000-0000ED000000}"/>
    <cellStyle name="Normal 4 3 2" xfId="309" xr:uid="{00000000-0005-0000-0000-0000EE000000}"/>
    <cellStyle name="Normal 4 3 3" xfId="269" xr:uid="{00000000-0005-0000-0000-0000EF000000}"/>
    <cellStyle name="Normal 4 4" xfId="186" xr:uid="{00000000-0005-0000-0000-0000F0000000}"/>
    <cellStyle name="Normal 4 4 2" xfId="318" xr:uid="{00000000-0005-0000-0000-0000F1000000}"/>
    <cellStyle name="Normal 4 4 3" xfId="279" xr:uid="{00000000-0005-0000-0000-0000F2000000}"/>
    <cellStyle name="Normal 4 5" xfId="234" xr:uid="{00000000-0005-0000-0000-0000F3000000}"/>
    <cellStyle name="Normal 4 5 2" xfId="285" xr:uid="{00000000-0005-0000-0000-0000F4000000}"/>
    <cellStyle name="Normal 4 6" xfId="253" xr:uid="{00000000-0005-0000-0000-0000F5000000}"/>
    <cellStyle name="Normal 5" xfId="51" xr:uid="{00000000-0005-0000-0000-0000F6000000}"/>
    <cellStyle name="Normal 5 2" xfId="170" xr:uid="{00000000-0005-0000-0000-0000F7000000}"/>
    <cellStyle name="Normal 5 2 2" xfId="190" xr:uid="{00000000-0005-0000-0000-0000F8000000}"/>
    <cellStyle name="Normal 5 2 3" xfId="237" xr:uid="{00000000-0005-0000-0000-0000F9000000}"/>
    <cellStyle name="Normal 5 3" xfId="157" xr:uid="{00000000-0005-0000-0000-0000FA000000}"/>
    <cellStyle name="Normal 5 3 2" xfId="202" xr:uid="{00000000-0005-0000-0000-0000FB000000}"/>
    <cellStyle name="Normal 5 4" xfId="236" xr:uid="{00000000-0005-0000-0000-0000FC000000}"/>
    <cellStyle name="Normal 5 4 2" xfId="326" xr:uid="{00000000-0005-0000-0000-0000FD000000}"/>
    <cellStyle name="Normal 5 4 3" xfId="330" xr:uid="{00000000-0005-0000-0000-0000FE000000}"/>
    <cellStyle name="Normal 5 4 4" xfId="290" xr:uid="{00000000-0005-0000-0000-0000FF000000}"/>
    <cellStyle name="Normal 6" xfId="52" xr:uid="{00000000-0005-0000-0000-000000010000}"/>
    <cellStyle name="Normal 6 2" xfId="171" xr:uid="{00000000-0005-0000-0000-000001010000}"/>
    <cellStyle name="Normal 6 2 2" xfId="203" xr:uid="{00000000-0005-0000-0000-000002010000}"/>
    <cellStyle name="Normal 6 2 3" xfId="239" xr:uid="{00000000-0005-0000-0000-000003010000}"/>
    <cellStyle name="Normal 6 3" xfId="238" xr:uid="{00000000-0005-0000-0000-000004010000}"/>
    <cellStyle name="Normal 7" xfId="142" xr:uid="{00000000-0005-0000-0000-000005010000}"/>
    <cellStyle name="Normal 7 2" xfId="160" xr:uid="{00000000-0005-0000-0000-000006010000}"/>
    <cellStyle name="Normal 7 2 2" xfId="294" xr:uid="{00000000-0005-0000-0000-000007010000}"/>
    <cellStyle name="Normal 7 3" xfId="195" xr:uid="{00000000-0005-0000-0000-000008010000}"/>
    <cellStyle name="Normal 7 4" xfId="240" xr:uid="{00000000-0005-0000-0000-000009010000}"/>
    <cellStyle name="Normal 7 5" xfId="257" xr:uid="{00000000-0005-0000-0000-00000A010000}"/>
    <cellStyle name="Normal 8" xfId="206" xr:uid="{00000000-0005-0000-0000-00000B010000}"/>
    <cellStyle name="Normal 9" xfId="217" xr:uid="{00000000-0005-0000-0000-00000C010000}"/>
    <cellStyle name="Normal_HOSIM0201" xfId="152" xr:uid="{00000000-0005-0000-0000-00000D010000}"/>
    <cellStyle name="Normal_ND03-Sažetak" xfId="215" xr:uid="{00000000-0005-0000-0000-00000E010000}"/>
    <cellStyle name="Normalno" xfId="0" builtinId="0"/>
    <cellStyle name="Normalno 2" xfId="2" xr:uid="{00000000-0005-0000-0000-00000F010000}"/>
    <cellStyle name="Normalno 2 2" xfId="138" xr:uid="{00000000-0005-0000-0000-000010010000}"/>
    <cellStyle name="Normalno 2 2 2" xfId="172" xr:uid="{00000000-0005-0000-0000-000011010000}"/>
    <cellStyle name="Normalno 2 2 2 2" xfId="303" xr:uid="{00000000-0005-0000-0000-000012010000}"/>
    <cellStyle name="Normalno 2 2 3" xfId="204" xr:uid="{00000000-0005-0000-0000-000013010000}"/>
    <cellStyle name="Normalno 2 2 3 2" xfId="291" xr:uid="{00000000-0005-0000-0000-000014010000}"/>
    <cellStyle name="Normalno 2 2 4" xfId="242" xr:uid="{00000000-0005-0000-0000-000015010000}"/>
    <cellStyle name="Normalno 2 2 5" xfId="255" xr:uid="{00000000-0005-0000-0000-000016010000}"/>
    <cellStyle name="Normalno 2 3" xfId="141" xr:uid="{00000000-0005-0000-0000-000017010000}"/>
    <cellStyle name="Normalno 2 3 2" xfId="144" xr:uid="{00000000-0005-0000-0000-000018010000}"/>
    <cellStyle name="Normalno 2 3 2 2" xfId="216" xr:uid="{00000000-0005-0000-0000-000019010000}"/>
    <cellStyle name="Normalno 2 3 3" xfId="304" xr:uid="{00000000-0005-0000-0000-00001A010000}"/>
    <cellStyle name="Normalno 2 4" xfId="147" xr:uid="{00000000-0005-0000-0000-00001B010000}"/>
    <cellStyle name="Normalno 2 4 2" xfId="298" xr:uid="{00000000-0005-0000-0000-00001C010000}"/>
    <cellStyle name="Normalno 2 4 3" xfId="261" xr:uid="{00000000-0005-0000-0000-00001D010000}"/>
    <cellStyle name="Normalno 2 5" xfId="151" xr:uid="{00000000-0005-0000-0000-00001E010000}"/>
    <cellStyle name="Normalno 2 5 2" xfId="302" xr:uid="{00000000-0005-0000-0000-00001F010000}"/>
    <cellStyle name="Normalno 2 5 3" xfId="265" xr:uid="{00000000-0005-0000-0000-000020010000}"/>
    <cellStyle name="Normalno 2 6" xfId="153" xr:uid="{00000000-0005-0000-0000-000021010000}"/>
    <cellStyle name="Normalno 2 6 2" xfId="306" xr:uid="{00000000-0005-0000-0000-000022010000}"/>
    <cellStyle name="Normalno 2 6 3" xfId="266" xr:uid="{00000000-0005-0000-0000-000023010000}"/>
    <cellStyle name="Normalno 2 7" xfId="183" xr:uid="{00000000-0005-0000-0000-000024010000}"/>
    <cellStyle name="Normalno 2 7 2" xfId="315" xr:uid="{00000000-0005-0000-0000-000025010000}"/>
    <cellStyle name="Normalno 2 7 3" xfId="276" xr:uid="{00000000-0005-0000-0000-000026010000}"/>
    <cellStyle name="Normalno 2 8" xfId="241" xr:uid="{00000000-0005-0000-0000-000027010000}"/>
    <cellStyle name="Percent 2" xfId="47" xr:uid="{00000000-0005-0000-0000-000029010000}"/>
    <cellStyle name="Percent 2 2" xfId="173" xr:uid="{00000000-0005-0000-0000-00002A010000}"/>
    <cellStyle name="Percent 2 2 2" xfId="205" xr:uid="{00000000-0005-0000-0000-00002B010000}"/>
    <cellStyle name="Percent 2 2 3" xfId="244" xr:uid="{00000000-0005-0000-0000-00002C010000}"/>
    <cellStyle name="Percent 2 3" xfId="207" xr:uid="{00000000-0005-0000-0000-00002D010000}"/>
    <cellStyle name="Percent 2 3 2" xfId="245" xr:uid="{00000000-0005-0000-0000-00002E010000}"/>
    <cellStyle name="Percent 2 4" xfId="243" xr:uid="{00000000-0005-0000-0000-00002F010000}"/>
    <cellStyle name="Percent 3" xfId="100" xr:uid="{00000000-0005-0000-0000-000030010000}"/>
    <cellStyle name="Percent 3 2" xfId="174" xr:uid="{00000000-0005-0000-0000-000031010000}"/>
    <cellStyle name="Percent 3 3" xfId="145" xr:uid="{00000000-0005-0000-0000-000032010000}"/>
    <cellStyle name="Percent 3 3 2" xfId="296" xr:uid="{00000000-0005-0000-0000-000033010000}"/>
    <cellStyle name="Percent 3 3 3" xfId="259" xr:uid="{00000000-0005-0000-0000-000034010000}"/>
    <cellStyle name="Percent 3 4" xfId="159" xr:uid="{00000000-0005-0000-0000-000035010000}"/>
    <cellStyle name="Percent 3 4 2" xfId="310" xr:uid="{00000000-0005-0000-0000-000036010000}"/>
    <cellStyle name="Percent 3 4 3" xfId="270" xr:uid="{00000000-0005-0000-0000-000037010000}"/>
    <cellStyle name="Percent 3 5" xfId="188" xr:uid="{00000000-0005-0000-0000-000038010000}"/>
    <cellStyle name="Percent 3 5 2" xfId="319" xr:uid="{00000000-0005-0000-0000-000039010000}"/>
    <cellStyle name="Percent 3 5 3" xfId="280" xr:uid="{00000000-0005-0000-0000-00003A010000}"/>
    <cellStyle name="Percent 3 6" xfId="246" xr:uid="{00000000-0005-0000-0000-00003B010000}"/>
    <cellStyle name="Percent 3 6 2" xfId="286" xr:uid="{00000000-0005-0000-0000-00003C010000}"/>
    <cellStyle name="Percent 3 7" xfId="254" xr:uid="{00000000-0005-0000-0000-00003D010000}"/>
    <cellStyle name="Percent 4" xfId="162" xr:uid="{00000000-0005-0000-0000-00003E010000}"/>
    <cellStyle name="Postotak" xfId="213" builtinId="5"/>
    <cellStyle name="Postotak 2" xfId="191" xr:uid="{00000000-0005-0000-0000-00003F010000}"/>
    <cellStyle name="Postotak 2 2" xfId="247" xr:uid="{00000000-0005-0000-0000-000040010000}"/>
    <cellStyle name="Praćena hiperveza" xfId="5" builtinId="9" hidden="1"/>
    <cellStyle name="Praćena hiperveza" xfId="7" builtinId="9" hidden="1"/>
    <cellStyle name="Praćena hiperveza" xfId="9" builtinId="9" hidden="1"/>
    <cellStyle name="Praćena hiperveza" xfId="11" builtinId="9" hidden="1"/>
    <cellStyle name="Praćena hiperveza" xfId="13" builtinId="9" hidden="1"/>
    <cellStyle name="Praćena hiperveza" xfId="15" builtinId="9" hidden="1"/>
    <cellStyle name="Praćena hiperveza" xfId="17" builtinId="9" hidden="1"/>
    <cellStyle name="Praćena hiperveza" xfId="19" builtinId="9" hidden="1"/>
    <cellStyle name="Praćena hiperveza" xfId="21" builtinId="9" hidden="1"/>
    <cellStyle name="Praćena hiperveza" xfId="23" builtinId="9" hidden="1"/>
    <cellStyle name="Praćena hiperveza" xfId="25" builtinId="9" hidden="1"/>
    <cellStyle name="Praćena hiperveza" xfId="27" builtinId="9" hidden="1"/>
    <cellStyle name="Praćena hiperveza" xfId="29" builtinId="9" hidden="1"/>
    <cellStyle name="Praćena hiperveza" xfId="31" builtinId="9" hidden="1"/>
    <cellStyle name="Praćena hiperveza" xfId="33" builtinId="9" hidden="1"/>
    <cellStyle name="Praćena hiperveza" xfId="35" builtinId="9" hidden="1"/>
    <cellStyle name="Praćena hiperveza" xfId="37" builtinId="9" hidden="1"/>
    <cellStyle name="Praćena hiperveza" xfId="39" builtinId="9" hidden="1"/>
    <cellStyle name="Praćena hiperveza" xfId="41" builtinId="9" hidden="1"/>
    <cellStyle name="Praćena hiperveza" xfId="43" builtinId="9" hidden="1"/>
    <cellStyle name="Praćena hiperveza" xfId="45" builtinId="9" hidden="1"/>
    <cellStyle name="Praćena hiperveza" xfId="54" builtinId="9" hidden="1"/>
    <cellStyle name="Praćena hiperveza" xfId="56" builtinId="9" hidden="1"/>
    <cellStyle name="Praćena hiperveza" xfId="59" builtinId="9" hidden="1"/>
    <cellStyle name="Praćena hiperveza" xfId="61" builtinId="9" hidden="1"/>
    <cellStyle name="Praćena hiperveza" xfId="63" builtinId="9" hidden="1"/>
    <cellStyle name="Praćena hiperveza" xfId="65" builtinId="9" hidden="1"/>
    <cellStyle name="Praćena hiperveza" xfId="67" builtinId="9" hidden="1"/>
    <cellStyle name="Praćena hiperveza" xfId="69" builtinId="9" hidden="1"/>
    <cellStyle name="Praćena hiperveza" xfId="71" builtinId="9" hidden="1"/>
    <cellStyle name="Praćena hiperveza" xfId="73" builtinId="9" hidden="1"/>
    <cellStyle name="Praćena hiperveza" xfId="75" builtinId="9" hidden="1"/>
    <cellStyle name="Praćena hiperveza" xfId="77" builtinId="9" hidden="1"/>
    <cellStyle name="Praćena hiperveza" xfId="79" builtinId="9" hidden="1"/>
    <cellStyle name="Praćena hiperveza" xfId="81" builtinId="9" hidden="1"/>
    <cellStyle name="Praćena hiperveza" xfId="83" builtinId="9" hidden="1"/>
    <cellStyle name="Praćena hiperveza" xfId="85" builtinId="9" hidden="1"/>
    <cellStyle name="Praćena hiperveza" xfId="87" builtinId="9" hidden="1"/>
    <cellStyle name="Praćena hiperveza" xfId="89" builtinId="9" hidden="1"/>
    <cellStyle name="Praćena hiperveza" xfId="91" builtinId="9" hidden="1"/>
    <cellStyle name="Praćena hiperveza" xfId="93" builtinId="9" hidden="1"/>
    <cellStyle name="Praćena hiperveza" xfId="95" builtinId="9" hidden="1"/>
    <cellStyle name="Praćena hiperveza" xfId="97" builtinId="9" hidden="1"/>
    <cellStyle name="Praćena hiperveza" xfId="99" builtinId="9" hidden="1"/>
    <cellStyle name="Praćena hiperveza" xfId="102" builtinId="9" hidden="1"/>
    <cellStyle name="Praćena hiperveza" xfId="104" builtinId="9" hidden="1"/>
    <cellStyle name="Praćena hiperveza" xfId="106" builtinId="9" hidden="1"/>
    <cellStyle name="Praćena hiperveza" xfId="108" builtinId="9" hidden="1"/>
    <cellStyle name="Praćena hiperveza" xfId="110" builtinId="9" hidden="1"/>
    <cellStyle name="Praćena hiperveza" xfId="112" builtinId="9" hidden="1"/>
    <cellStyle name="Praćena hiperveza" xfId="114" builtinId="9" hidden="1"/>
    <cellStyle name="Praćena hiperveza" xfId="117" builtinId="9" hidden="1"/>
    <cellStyle name="Praćena hiperveza" xfId="119" builtinId="9" hidden="1"/>
    <cellStyle name="Praćena hiperveza" xfId="121" builtinId="9" hidden="1"/>
    <cellStyle name="Praćena hiperveza" xfId="123" builtinId="9" hidden="1"/>
    <cellStyle name="Praćena hiperveza" xfId="125" builtinId="9" hidden="1"/>
    <cellStyle name="Praćena hiperveza" xfId="127" builtinId="9" hidden="1"/>
    <cellStyle name="Praćena hiperveza" xfId="129" builtinId="9" hidden="1"/>
    <cellStyle name="Praćena hiperveza" xfId="131" builtinId="9" hidden="1"/>
    <cellStyle name="Praćena hiperveza" xfId="133" builtinId="9" hidden="1"/>
    <cellStyle name="Praćena hiperveza" xfId="135" builtinId="9" hidden="1"/>
    <cellStyle name="Praćena hiperveza" xfId="137" builtinId="9" hidden="1"/>
    <cellStyle name="TableStyleLight1" xfId="115" xr:uid="{00000000-0005-0000-0000-000041010000}"/>
    <cellStyle name="TableStyleLight1 2" xfId="175" xr:uid="{00000000-0005-0000-0000-000042010000}"/>
    <cellStyle name="TableStyleLight1 2 2" xfId="311" xr:uid="{00000000-0005-0000-0000-000043010000}"/>
    <cellStyle name="TableStyleLight1 2 3" xfId="271" xr:uid="{00000000-0005-0000-0000-000044010000}"/>
    <cellStyle name="TableStyleLight1 3" xfId="179" xr:uid="{00000000-0005-0000-0000-000045010000}"/>
    <cellStyle name="TableStyleLight1 3 2" xfId="312" xr:uid="{00000000-0005-0000-0000-000046010000}"/>
    <cellStyle name="TableStyleLight1 3 3" xfId="273" xr:uid="{00000000-0005-0000-0000-000047010000}"/>
    <cellStyle name="TableStyleLight1 4" xfId="248" xr:uid="{00000000-0005-0000-0000-000048010000}"/>
    <cellStyle name="Valuta 2" xfId="192" xr:uid="{00000000-0005-0000-0000-000049010000}"/>
    <cellStyle name="Valuta 2 2" xfId="249" xr:uid="{00000000-0005-0000-0000-00004A010000}"/>
    <cellStyle name="Zarez 2" xfId="331" xr:uid="{00000000-0005-0000-0000-00004B01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619250" cy="49741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4549967" y="3908425"/>
          <a:ext cx="1619250" cy="4974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zoomScaleNormal="100" workbookViewId="0">
      <selection activeCell="J38" sqref="J38"/>
    </sheetView>
  </sheetViews>
  <sheetFormatPr defaultColWidth="9.140625" defaultRowHeight="14.25"/>
  <cols>
    <col min="1" max="1" width="3.7109375" style="23" customWidth="1"/>
    <col min="2" max="8" width="9.140625" style="23"/>
    <col min="9" max="9" width="22.42578125" style="23" customWidth="1"/>
    <col min="10" max="16384" width="9.140625" style="23"/>
  </cols>
  <sheetData>
    <row r="1" spans="1:1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8.75">
      <c r="A3" s="22"/>
      <c r="B3" s="165" t="s">
        <v>52</v>
      </c>
      <c r="C3" s="165"/>
      <c r="D3" s="165"/>
      <c r="E3" s="165"/>
      <c r="F3" s="165"/>
      <c r="G3" s="165"/>
      <c r="H3" s="165"/>
      <c r="I3" s="22"/>
      <c r="J3" s="22"/>
      <c r="K3" s="22"/>
      <c r="L3" s="22"/>
      <c r="M3" s="22"/>
    </row>
    <row r="4" spans="1:13" ht="18">
      <c r="A4" s="22"/>
      <c r="B4" s="24"/>
      <c r="C4" s="24"/>
      <c r="D4" s="24"/>
      <c r="E4" s="24"/>
      <c r="F4" s="24"/>
      <c r="G4" s="24"/>
      <c r="H4" s="24"/>
      <c r="I4" s="22"/>
      <c r="J4" s="22"/>
      <c r="K4" s="22"/>
      <c r="L4" s="22"/>
      <c r="M4" s="22"/>
    </row>
    <row r="5" spans="1:13" ht="18">
      <c r="A5" s="22"/>
      <c r="B5" s="24"/>
      <c r="C5" s="24"/>
      <c r="D5" s="24"/>
      <c r="E5" s="24"/>
      <c r="F5" s="24"/>
      <c r="G5" s="24"/>
      <c r="H5" s="24"/>
      <c r="I5" s="22"/>
      <c r="J5" s="22"/>
      <c r="K5" s="22"/>
      <c r="L5" s="22"/>
      <c r="M5" s="22"/>
    </row>
    <row r="6" spans="1:13" ht="15" thickBo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ht="38.25" customHeight="1" thickTop="1" thickBot="1">
      <c r="B7" s="166" t="s">
        <v>53</v>
      </c>
      <c r="C7" s="167"/>
      <c r="D7" s="167"/>
      <c r="E7" s="168"/>
      <c r="F7" s="168"/>
      <c r="G7" s="168"/>
      <c r="H7" s="168"/>
      <c r="I7" s="22"/>
      <c r="J7" s="22"/>
      <c r="K7" s="22"/>
      <c r="L7" s="22"/>
      <c r="M7" s="22"/>
    </row>
    <row r="8" spans="1:13" ht="15" thickTop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3" ht="15" thickBo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3" ht="15.75" thickTop="1">
      <c r="A11" s="22"/>
      <c r="B11" s="169" t="s">
        <v>54</v>
      </c>
      <c r="C11" s="170"/>
      <c r="D11" s="170"/>
      <c r="E11" s="170"/>
      <c r="F11" s="170"/>
      <c r="G11" s="170"/>
      <c r="H11" s="170"/>
      <c r="I11" s="22"/>
      <c r="J11" s="22"/>
      <c r="K11" s="22"/>
      <c r="L11" s="22"/>
      <c r="M11" s="22"/>
    </row>
    <row r="12" spans="1:13" ht="48" customHeight="1">
      <c r="A12" s="22"/>
      <c r="B12" s="171" t="s">
        <v>55</v>
      </c>
      <c r="C12" s="172"/>
      <c r="D12" s="173"/>
      <c r="E12" s="174" t="s">
        <v>68</v>
      </c>
      <c r="F12" s="175"/>
      <c r="G12" s="175"/>
      <c r="H12" s="175"/>
      <c r="I12" s="22"/>
      <c r="J12" s="22"/>
      <c r="K12" s="22"/>
      <c r="L12" s="22"/>
      <c r="M12" s="22"/>
    </row>
    <row r="13" spans="1:13" ht="15">
      <c r="A13" s="22"/>
      <c r="B13" s="178"/>
      <c r="C13" s="179"/>
      <c r="D13" s="179"/>
      <c r="E13" s="179"/>
      <c r="F13" s="179"/>
      <c r="G13" s="179"/>
      <c r="H13" s="179"/>
      <c r="I13" s="22"/>
      <c r="J13" s="22"/>
      <c r="K13" s="22"/>
      <c r="L13" s="22"/>
      <c r="M13" s="22"/>
    </row>
    <row r="14" spans="1:13" ht="15">
      <c r="A14" s="22"/>
      <c r="B14" s="180" t="s">
        <v>56</v>
      </c>
      <c r="C14" s="181"/>
      <c r="D14" s="181"/>
      <c r="E14" s="182" t="s">
        <v>69</v>
      </c>
      <c r="F14" s="181"/>
      <c r="G14" s="181"/>
      <c r="H14" s="181"/>
      <c r="I14" s="22"/>
      <c r="J14" s="22"/>
      <c r="K14" s="22"/>
      <c r="L14" s="22"/>
      <c r="M14" s="22"/>
    </row>
    <row r="15" spans="1:13" ht="15">
      <c r="A15" s="22"/>
      <c r="B15" s="178"/>
      <c r="C15" s="179"/>
      <c r="D15" s="179"/>
      <c r="E15" s="179"/>
      <c r="F15" s="179"/>
      <c r="G15" s="179"/>
      <c r="H15" s="179"/>
      <c r="I15" s="22"/>
      <c r="J15" s="22"/>
      <c r="K15" s="22"/>
      <c r="L15" s="22"/>
      <c r="M15" s="22"/>
    </row>
    <row r="16" spans="1:13" ht="15">
      <c r="A16" s="22"/>
      <c r="B16" s="180" t="s">
        <v>5</v>
      </c>
      <c r="C16" s="181"/>
      <c r="D16" s="181"/>
      <c r="E16" s="181">
        <v>92559974262</v>
      </c>
      <c r="F16" s="181"/>
      <c r="G16" s="181"/>
      <c r="H16" s="181"/>
      <c r="I16" s="22"/>
      <c r="J16" s="22"/>
      <c r="K16" s="22"/>
      <c r="L16" s="22"/>
      <c r="M16" s="22"/>
    </row>
    <row r="17" spans="1:13" ht="15">
      <c r="A17" s="22"/>
      <c r="B17" s="183"/>
      <c r="C17" s="184"/>
      <c r="D17" s="185"/>
      <c r="E17" s="186"/>
      <c r="F17" s="184"/>
      <c r="G17" s="184"/>
      <c r="H17" s="184"/>
      <c r="I17" s="22"/>
      <c r="J17" s="22"/>
      <c r="K17" s="22"/>
      <c r="L17" s="22"/>
      <c r="M17" s="22"/>
    </row>
    <row r="18" spans="1:13" ht="15.75" thickBot="1">
      <c r="A18" s="22"/>
      <c r="B18" s="187" t="s">
        <v>57</v>
      </c>
      <c r="C18" s="188"/>
      <c r="D18" s="188"/>
      <c r="E18" s="189" t="s">
        <v>6</v>
      </c>
      <c r="F18" s="188"/>
      <c r="G18" s="188"/>
      <c r="H18" s="188"/>
      <c r="I18" s="22"/>
      <c r="J18" s="22"/>
      <c r="K18" s="22"/>
      <c r="L18" s="22"/>
      <c r="M18" s="22"/>
    </row>
    <row r="19" spans="1:13" ht="15.75" thickTop="1">
      <c r="A19" s="22"/>
      <c r="B19" s="25"/>
      <c r="C19" s="25"/>
      <c r="D19" s="25"/>
      <c r="E19" s="25"/>
      <c r="F19" s="25"/>
      <c r="G19" s="25"/>
      <c r="H19" s="25"/>
      <c r="I19" s="22"/>
      <c r="J19" s="22"/>
      <c r="K19" s="22"/>
      <c r="L19" s="22"/>
      <c r="M19" s="22"/>
    </row>
    <row r="20" spans="1:13" ht="15">
      <c r="A20" s="22"/>
      <c r="B20" s="25"/>
      <c r="C20" s="25"/>
      <c r="D20" s="25"/>
      <c r="E20" s="25"/>
      <c r="F20" s="25"/>
      <c r="G20" s="25"/>
      <c r="H20" s="25"/>
      <c r="I20" s="22"/>
      <c r="J20" s="22"/>
      <c r="K20" s="22"/>
      <c r="L20" s="22"/>
      <c r="M20" s="22"/>
    </row>
    <row r="21" spans="1:13" ht="15">
      <c r="A21" s="22"/>
      <c r="B21" s="25"/>
      <c r="C21" s="25"/>
      <c r="D21" s="25"/>
      <c r="E21" s="25"/>
      <c r="F21" s="25"/>
      <c r="G21" s="25"/>
      <c r="H21" s="25"/>
      <c r="I21" s="22"/>
      <c r="J21" s="22"/>
      <c r="K21" s="22"/>
      <c r="L21" s="22"/>
      <c r="M21" s="22"/>
    </row>
    <row r="22" spans="1:13" ht="15">
      <c r="A22" s="22"/>
      <c r="B22" s="25"/>
      <c r="C22" s="25"/>
      <c r="D22" s="25"/>
      <c r="E22" s="25"/>
      <c r="F22" s="25"/>
      <c r="G22" s="25"/>
      <c r="H22" s="25"/>
      <c r="I22" s="22"/>
      <c r="J22" s="22"/>
      <c r="K22" s="22"/>
      <c r="L22" s="22"/>
      <c r="M22" s="22"/>
    </row>
    <row r="23" spans="1:13" ht="15.75" thickBot="1">
      <c r="A23" s="22"/>
      <c r="B23" s="190" t="s">
        <v>58</v>
      </c>
      <c r="C23" s="191"/>
      <c r="D23" s="191"/>
      <c r="E23" s="191"/>
      <c r="F23" s="191"/>
      <c r="G23" s="191"/>
      <c r="H23" s="191"/>
      <c r="I23" s="191"/>
      <c r="J23" s="22"/>
      <c r="K23" s="22"/>
      <c r="L23" s="22"/>
      <c r="M23" s="22"/>
    </row>
    <row r="24" spans="1:13" ht="31.5" thickTop="1" thickBot="1">
      <c r="A24" s="22"/>
      <c r="B24" s="26" t="s">
        <v>59</v>
      </c>
      <c r="C24" s="176" t="s">
        <v>60</v>
      </c>
      <c r="D24" s="176"/>
      <c r="E24" s="176"/>
      <c r="F24" s="176"/>
      <c r="G24" s="176"/>
      <c r="H24" s="177"/>
      <c r="I24" s="75" t="s">
        <v>200</v>
      </c>
      <c r="J24" s="22"/>
      <c r="K24" s="22"/>
      <c r="L24" s="22"/>
      <c r="M24" s="22"/>
    </row>
    <row r="25" spans="1:13" ht="16.5" thickTop="1" thickBot="1">
      <c r="A25" s="22"/>
      <c r="B25" s="27" t="s">
        <v>1</v>
      </c>
      <c r="C25" s="194" t="s">
        <v>61</v>
      </c>
      <c r="D25" s="194"/>
      <c r="E25" s="194"/>
      <c r="F25" s="194"/>
      <c r="G25" s="194"/>
      <c r="H25" s="195"/>
      <c r="I25" s="164">
        <f>'Imenovani rizici'!F35</f>
        <v>0</v>
      </c>
      <c r="J25" s="22"/>
      <c r="K25" s="22"/>
      <c r="L25" s="22"/>
      <c r="M25" s="22"/>
    </row>
    <row r="26" spans="1:13" ht="16.5" thickTop="1" thickBot="1">
      <c r="A26" s="22"/>
      <c r="B26" s="27" t="s">
        <v>3</v>
      </c>
      <c r="C26" s="196" t="s">
        <v>62</v>
      </c>
      <c r="D26" s="196"/>
      <c r="E26" s="196"/>
      <c r="F26" s="196"/>
      <c r="G26" s="196"/>
      <c r="H26" s="197"/>
      <c r="I26" s="163">
        <f>Odgovornost!G19</f>
        <v>0</v>
      </c>
      <c r="J26" s="22"/>
      <c r="K26" s="22"/>
      <c r="L26" s="22"/>
      <c r="M26" s="22"/>
    </row>
    <row r="27" spans="1:13" ht="16.5" thickTop="1" thickBot="1">
      <c r="A27" s="22"/>
      <c r="B27" s="28" t="s">
        <v>2</v>
      </c>
      <c r="C27" s="198" t="s">
        <v>63</v>
      </c>
      <c r="D27" s="199"/>
      <c r="E27" s="199"/>
      <c r="F27" s="199"/>
      <c r="G27" s="199"/>
      <c r="H27" s="199"/>
      <c r="I27" s="163">
        <f>'Nezgoda '!G21</f>
        <v>0</v>
      </c>
      <c r="J27" s="22"/>
      <c r="K27" s="22"/>
      <c r="L27" s="22"/>
      <c r="M27" s="22"/>
    </row>
    <row r="28" spans="1:13" ht="16.5" thickTop="1" thickBot="1">
      <c r="A28" s="22"/>
      <c r="B28" s="192" t="s">
        <v>64</v>
      </c>
      <c r="C28" s="193"/>
      <c r="D28" s="193"/>
      <c r="E28" s="193"/>
      <c r="F28" s="193"/>
      <c r="G28" s="193"/>
      <c r="H28" s="193"/>
      <c r="I28" s="163">
        <f>SUM(I25:I27)</f>
        <v>0</v>
      </c>
      <c r="J28" s="22"/>
      <c r="K28" s="22"/>
      <c r="L28" s="22"/>
      <c r="M28" s="22"/>
    </row>
    <row r="29" spans="1:13" ht="16.5" thickTop="1" thickBot="1">
      <c r="A29" s="22"/>
      <c r="B29" s="192" t="s">
        <v>65</v>
      </c>
      <c r="C29" s="193"/>
      <c r="D29" s="193"/>
      <c r="E29" s="193"/>
      <c r="F29" s="193"/>
      <c r="G29" s="193"/>
      <c r="H29" s="193"/>
      <c r="I29" s="163" t="s">
        <v>201</v>
      </c>
      <c r="J29" s="22"/>
      <c r="K29" s="22"/>
      <c r="L29" s="22"/>
      <c r="M29" s="22"/>
    </row>
    <row r="30" spans="1:13" ht="16.5" thickTop="1" thickBot="1">
      <c r="A30" s="22"/>
      <c r="B30" s="192" t="s">
        <v>66</v>
      </c>
      <c r="C30" s="193"/>
      <c r="D30" s="193"/>
      <c r="E30" s="193"/>
      <c r="F30" s="193"/>
      <c r="G30" s="193"/>
      <c r="H30" s="193"/>
      <c r="I30" s="163">
        <f>I28</f>
        <v>0</v>
      </c>
      <c r="J30" s="22"/>
      <c r="K30" s="22"/>
      <c r="L30" s="22"/>
      <c r="M30" s="22"/>
    </row>
    <row r="31" spans="1:13" ht="15" thickTop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1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</sheetData>
  <mergeCells count="24">
    <mergeCell ref="B28:H28"/>
    <mergeCell ref="B29:H29"/>
    <mergeCell ref="B30:H30"/>
    <mergeCell ref="C25:H25"/>
    <mergeCell ref="C26:H26"/>
    <mergeCell ref="C27:H27"/>
    <mergeCell ref="C24:H24"/>
    <mergeCell ref="B13:H13"/>
    <mergeCell ref="B14:D14"/>
    <mergeCell ref="E14:H14"/>
    <mergeCell ref="B15:H15"/>
    <mergeCell ref="B16:D16"/>
    <mergeCell ref="E16:H16"/>
    <mergeCell ref="B17:D17"/>
    <mergeCell ref="E17:H17"/>
    <mergeCell ref="B18:D18"/>
    <mergeCell ref="E18:H18"/>
    <mergeCell ref="B23:I23"/>
    <mergeCell ref="B3:H3"/>
    <mergeCell ref="B7:D7"/>
    <mergeCell ref="E7:H7"/>
    <mergeCell ref="B11:H11"/>
    <mergeCell ref="B12:D12"/>
    <mergeCell ref="E12: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9"/>
  <sheetViews>
    <sheetView zoomScale="90" zoomScaleNormal="90" workbookViewId="0">
      <selection activeCell="D27" sqref="D27"/>
    </sheetView>
  </sheetViews>
  <sheetFormatPr defaultColWidth="8.85546875" defaultRowHeight="15"/>
  <cols>
    <col min="1" max="1" width="3.7109375" style="40" customWidth="1"/>
    <col min="2" max="2" width="85" style="40" customWidth="1"/>
    <col min="3" max="3" width="39" style="40" customWidth="1"/>
    <col min="4" max="4" width="22.7109375" style="40" customWidth="1"/>
    <col min="5" max="5" width="18.28515625" style="40" customWidth="1"/>
    <col min="6" max="6" width="21.5703125" style="40" customWidth="1"/>
    <col min="7" max="7" width="23.85546875" style="40" bestFit="1" customWidth="1"/>
    <col min="8" max="8" width="16.28515625" style="40" customWidth="1"/>
    <col min="9" max="9" width="15.85546875" style="40" customWidth="1"/>
    <col min="10" max="10" width="19.85546875" style="40" customWidth="1"/>
    <col min="11" max="11" width="21" style="40" customWidth="1"/>
    <col min="12" max="12" width="18.28515625" style="40" customWidth="1"/>
    <col min="13" max="16384" width="8.85546875" style="40"/>
  </cols>
  <sheetData>
    <row r="1" spans="2:4">
      <c r="B1" s="202" t="s">
        <v>4</v>
      </c>
      <c r="C1" s="203"/>
    </row>
    <row r="2" spans="2:4">
      <c r="B2" s="204"/>
      <c r="C2" s="204"/>
    </row>
    <row r="3" spans="2:4" ht="25.5">
      <c r="B3" s="94" t="s">
        <v>143</v>
      </c>
      <c r="C3" s="95" t="s">
        <v>68</v>
      </c>
    </row>
    <row r="4" spans="2:4">
      <c r="B4" s="94" t="s">
        <v>144</v>
      </c>
      <c r="C4" s="96" t="s">
        <v>70</v>
      </c>
    </row>
    <row r="5" spans="2:4">
      <c r="B5" s="94" t="s">
        <v>145</v>
      </c>
      <c r="C5" s="96" t="s">
        <v>71</v>
      </c>
    </row>
    <row r="6" spans="2:4">
      <c r="B6" s="94" t="s">
        <v>5</v>
      </c>
      <c r="C6" s="96">
        <v>92559974262</v>
      </c>
    </row>
    <row r="7" spans="2:4" ht="25.5">
      <c r="B7" s="94" t="s">
        <v>146</v>
      </c>
      <c r="C7" s="97" t="s">
        <v>147</v>
      </c>
    </row>
    <row r="8" spans="2:4" ht="26.25">
      <c r="B8" s="205" t="s">
        <v>7</v>
      </c>
      <c r="C8" s="205"/>
    </row>
    <row r="9" spans="2:4" ht="51">
      <c r="B9" s="61" t="s">
        <v>133</v>
      </c>
      <c r="C9" s="96">
        <v>204</v>
      </c>
      <c r="D9" s="41"/>
    </row>
    <row r="10" spans="2:4">
      <c r="B10" s="61" t="s">
        <v>72</v>
      </c>
      <c r="C10" s="96" t="s">
        <v>73</v>
      </c>
      <c r="D10" s="41"/>
    </row>
    <row r="11" spans="2:4">
      <c r="B11" s="94" t="s">
        <v>148</v>
      </c>
      <c r="C11" s="98">
        <v>37688397.270000003</v>
      </c>
      <c r="D11" s="82">
        <f>(C11/7.5345)</f>
        <v>5002109.9303205255</v>
      </c>
    </row>
    <row r="12" spans="2:4">
      <c r="B12" s="61" t="s">
        <v>149</v>
      </c>
      <c r="C12" s="99">
        <v>18637449.02</v>
      </c>
      <c r="D12" s="82">
        <f>(C12/7.5345)</f>
        <v>2473614.5756188198</v>
      </c>
    </row>
    <row r="13" spans="2:4">
      <c r="B13" s="100" t="s">
        <v>150</v>
      </c>
      <c r="C13" s="76" t="s">
        <v>151</v>
      </c>
    </row>
    <row r="14" spans="2:4" ht="18.75">
      <c r="B14" s="101" t="s">
        <v>134</v>
      </c>
      <c r="C14" s="76"/>
    </row>
    <row r="15" spans="2:4">
      <c r="B15" s="100" t="s">
        <v>123</v>
      </c>
      <c r="C15" s="76" t="s">
        <v>124</v>
      </c>
    </row>
    <row r="16" spans="2:4">
      <c r="B16" s="100" t="s">
        <v>135</v>
      </c>
      <c r="C16" s="76" t="s">
        <v>124</v>
      </c>
    </row>
    <row r="17" spans="2:9">
      <c r="B17" s="100" t="s">
        <v>126</v>
      </c>
      <c r="C17" s="76" t="s">
        <v>124</v>
      </c>
    </row>
    <row r="18" spans="2:9" ht="26.25">
      <c r="B18" s="206" t="s">
        <v>30</v>
      </c>
      <c r="C18" s="207"/>
    </row>
    <row r="19" spans="2:9" ht="25.5">
      <c r="B19" s="208" t="s">
        <v>35</v>
      </c>
      <c r="C19" s="60" t="s">
        <v>36</v>
      </c>
      <c r="D19" s="60" t="s">
        <v>37</v>
      </c>
      <c r="E19" s="60" t="s">
        <v>38</v>
      </c>
    </row>
    <row r="20" spans="2:9" ht="15" customHeight="1">
      <c r="B20" s="209"/>
      <c r="C20" s="102" t="s">
        <v>39</v>
      </c>
      <c r="D20" s="74">
        <v>5</v>
      </c>
      <c r="E20" s="74">
        <v>28</v>
      </c>
    </row>
    <row r="21" spans="2:9" ht="15" customHeight="1">
      <c r="B21" s="209"/>
      <c r="C21" s="102" t="s">
        <v>40</v>
      </c>
      <c r="D21" s="74">
        <v>7</v>
      </c>
      <c r="E21" s="74">
        <v>31</v>
      </c>
    </row>
    <row r="22" spans="2:9" ht="15" customHeight="1">
      <c r="B22" s="209"/>
      <c r="C22" s="102" t="s">
        <v>41</v>
      </c>
      <c r="D22" s="74">
        <v>5</v>
      </c>
      <c r="E22" s="74">
        <v>33</v>
      </c>
    </row>
    <row r="23" spans="2:9" ht="15" customHeight="1">
      <c r="B23" s="209"/>
      <c r="C23" s="102" t="s">
        <v>42</v>
      </c>
      <c r="D23" s="74">
        <v>7</v>
      </c>
      <c r="E23" s="74">
        <v>68</v>
      </c>
    </row>
    <row r="24" spans="2:9" ht="15" customHeight="1">
      <c r="B24" s="210"/>
      <c r="C24" s="102" t="s">
        <v>43</v>
      </c>
      <c r="D24" s="74">
        <v>3</v>
      </c>
      <c r="E24" s="74">
        <v>17</v>
      </c>
    </row>
    <row r="25" spans="2:9" ht="26.25">
      <c r="B25" s="42" t="s">
        <v>74</v>
      </c>
      <c r="C25" s="43"/>
      <c r="D25" s="43" t="s">
        <v>80</v>
      </c>
    </row>
    <row r="26" spans="2:9">
      <c r="B26" s="44" t="s">
        <v>136</v>
      </c>
      <c r="C26" s="77"/>
      <c r="D26" s="45"/>
    </row>
    <row r="27" spans="2:9">
      <c r="B27" s="44" t="s">
        <v>152</v>
      </c>
      <c r="C27" s="78">
        <v>464508</v>
      </c>
      <c r="D27" s="45" t="s">
        <v>76</v>
      </c>
      <c r="E27" s="211" t="s">
        <v>75</v>
      </c>
      <c r="F27" s="211"/>
      <c r="G27" s="211"/>
      <c r="H27" s="211"/>
      <c r="I27" s="211"/>
    </row>
    <row r="28" spans="2:9">
      <c r="B28" s="46" t="s">
        <v>153</v>
      </c>
      <c r="C28" s="78">
        <v>473242</v>
      </c>
      <c r="D28" s="79">
        <f>(C27+C28+C30+C31)</f>
        <v>2327908</v>
      </c>
      <c r="E28" s="211" t="s">
        <v>77</v>
      </c>
      <c r="F28" s="211"/>
      <c r="G28" s="211"/>
      <c r="H28" s="211"/>
      <c r="I28" s="211"/>
    </row>
    <row r="29" spans="2:9">
      <c r="B29" s="46" t="s">
        <v>154</v>
      </c>
      <c r="C29" s="80">
        <v>101406</v>
      </c>
      <c r="D29" s="45"/>
    </row>
    <row r="30" spans="2:9" ht="25.5">
      <c r="B30" s="46" t="s">
        <v>155</v>
      </c>
      <c r="C30" s="78">
        <v>1279102</v>
      </c>
      <c r="D30" s="47" t="s">
        <v>137</v>
      </c>
    </row>
    <row r="31" spans="2:9">
      <c r="B31" s="46" t="s">
        <v>156</v>
      </c>
      <c r="C31" s="78">
        <v>111056</v>
      </c>
      <c r="D31" s="81">
        <f>C29+C32+C33+C34</f>
        <v>242878</v>
      </c>
    </row>
    <row r="32" spans="2:9">
      <c r="B32" s="46" t="s">
        <v>78</v>
      </c>
      <c r="C32" s="80">
        <v>60850</v>
      </c>
      <c r="D32" s="45"/>
    </row>
    <row r="33" spans="2:6">
      <c r="B33" s="46" t="s">
        <v>157</v>
      </c>
      <c r="C33" s="80">
        <v>23040</v>
      </c>
      <c r="D33" s="45"/>
    </row>
    <row r="34" spans="2:6">
      <c r="B34" s="46" t="s">
        <v>158</v>
      </c>
      <c r="C34" s="80">
        <v>57582</v>
      </c>
      <c r="D34" s="45"/>
    </row>
    <row r="35" spans="2:6" ht="26.25">
      <c r="B35" s="48" t="s">
        <v>79</v>
      </c>
      <c r="C35" s="49" t="s">
        <v>80</v>
      </c>
      <c r="D35" s="43"/>
    </row>
    <row r="36" spans="2:6">
      <c r="B36" s="44" t="s">
        <v>81</v>
      </c>
      <c r="C36" s="50">
        <v>2007117.88</v>
      </c>
      <c r="D36" s="51"/>
      <c r="E36" s="82">
        <f>(C36/7.5345)</f>
        <v>266390.32185281039</v>
      </c>
    </row>
    <row r="37" spans="2:6">
      <c r="B37" s="44" t="s">
        <v>82</v>
      </c>
      <c r="C37" s="52">
        <v>1796693.75</v>
      </c>
      <c r="E37" s="82">
        <f t="shared" ref="E37:E40" si="0">(C37/7.5345)</f>
        <v>238462.24036100603</v>
      </c>
    </row>
    <row r="38" spans="2:6">
      <c r="B38" s="44" t="s">
        <v>83</v>
      </c>
      <c r="C38" s="53">
        <v>1536507.19</v>
      </c>
      <c r="E38" s="82">
        <f t="shared" si="0"/>
        <v>203929.5494060654</v>
      </c>
    </row>
    <row r="39" spans="2:6">
      <c r="B39" s="44" t="s">
        <v>84</v>
      </c>
      <c r="C39" s="53">
        <v>395852.39</v>
      </c>
      <c r="D39" s="83">
        <f>C36+C37+C38+C39</f>
        <v>5736171.21</v>
      </c>
      <c r="E39" s="82">
        <f t="shared" si="0"/>
        <v>52538.64091844183</v>
      </c>
      <c r="F39" s="84">
        <f>(D39/7.5345)</f>
        <v>761320.75253832364</v>
      </c>
    </row>
    <row r="40" spans="2:6">
      <c r="B40" s="44" t="s">
        <v>85</v>
      </c>
      <c r="C40" s="54">
        <v>9238205.75</v>
      </c>
      <c r="D40" s="85"/>
      <c r="E40" s="82">
        <f t="shared" si="0"/>
        <v>1226120.6118521467</v>
      </c>
    </row>
    <row r="41" spans="2:6" ht="26.25">
      <c r="B41" s="48" t="s">
        <v>86</v>
      </c>
      <c r="C41" s="49" t="s">
        <v>80</v>
      </c>
      <c r="D41" s="43"/>
      <c r="E41" s="86"/>
    </row>
    <row r="42" spans="2:6">
      <c r="B42" s="55" t="s">
        <v>87</v>
      </c>
      <c r="C42" s="56">
        <v>943980.52</v>
      </c>
      <c r="D42" s="82">
        <f>(C42/7.5345)</f>
        <v>125287.74570309908</v>
      </c>
    </row>
    <row r="43" spans="2:6">
      <c r="B43" s="44" t="s">
        <v>88</v>
      </c>
      <c r="C43" s="56">
        <v>271511.52</v>
      </c>
      <c r="D43" s="82">
        <f t="shared" ref="D43:D47" si="1">(C43/7.5345)</f>
        <v>36035.771451323912</v>
      </c>
    </row>
    <row r="44" spans="2:6">
      <c r="B44" s="44" t="s">
        <v>89</v>
      </c>
      <c r="C44" s="56">
        <v>117992.92</v>
      </c>
      <c r="D44" s="82">
        <f t="shared" si="1"/>
        <v>15660.351715442297</v>
      </c>
    </row>
    <row r="45" spans="2:6">
      <c r="B45" s="57" t="s">
        <v>90</v>
      </c>
      <c r="C45" s="56">
        <v>389290.23</v>
      </c>
      <c r="D45" s="82">
        <f t="shared" si="1"/>
        <v>51667.692613975705</v>
      </c>
    </row>
    <row r="46" spans="2:6">
      <c r="B46" s="57" t="s">
        <v>91</v>
      </c>
      <c r="C46" s="56">
        <v>11289.21</v>
      </c>
      <c r="D46" s="82">
        <f t="shared" si="1"/>
        <v>1498.3356559824804</v>
      </c>
    </row>
    <row r="47" spans="2:6">
      <c r="B47" s="87" t="s">
        <v>130</v>
      </c>
      <c r="C47" s="88">
        <f>SUM(C42:C46)</f>
        <v>1734064.4</v>
      </c>
      <c r="D47" s="84">
        <f t="shared" si="1"/>
        <v>230149.89713982344</v>
      </c>
    </row>
    <row r="48" spans="2:6" ht="26.25">
      <c r="B48" s="58" t="s">
        <v>92</v>
      </c>
      <c r="C48" s="89"/>
      <c r="D48" s="60" t="s">
        <v>93</v>
      </c>
    </row>
    <row r="49" spans="1:12">
      <c r="B49" s="90" t="s">
        <v>94</v>
      </c>
      <c r="C49" s="91" t="s">
        <v>95</v>
      </c>
      <c r="D49" s="91" t="s">
        <v>95</v>
      </c>
    </row>
    <row r="50" spans="1:12">
      <c r="B50" s="59" t="s">
        <v>96</v>
      </c>
      <c r="C50" s="56">
        <v>119327.88</v>
      </c>
      <c r="D50" s="92">
        <f>(C50/7.5345)</f>
        <v>15837.531355763487</v>
      </c>
    </row>
    <row r="51" spans="1:12" ht="26.25">
      <c r="B51" s="212" t="s">
        <v>97</v>
      </c>
      <c r="C51" s="213"/>
    </row>
    <row r="52" spans="1:12">
      <c r="B52" s="90" t="s">
        <v>94</v>
      </c>
      <c r="C52" s="60" t="s">
        <v>138</v>
      </c>
    </row>
    <row r="53" spans="1:12">
      <c r="B53" s="61" t="s">
        <v>98</v>
      </c>
      <c r="C53" s="56">
        <v>10000</v>
      </c>
      <c r="D53" s="82">
        <f>(C53/7.5345)</f>
        <v>1327.2280841462605</v>
      </c>
    </row>
    <row r="54" spans="1:12" ht="26.25">
      <c r="B54" s="62" t="s">
        <v>8</v>
      </c>
      <c r="C54" s="49" t="s">
        <v>9</v>
      </c>
      <c r="D54" s="63" t="s">
        <v>139</v>
      </c>
    </row>
    <row r="55" spans="1:12">
      <c r="B55" s="64" t="s">
        <v>10</v>
      </c>
      <c r="C55" s="65">
        <v>228.4</v>
      </c>
      <c r="D55" s="56">
        <v>34260</v>
      </c>
      <c r="E55" s="82">
        <f>(D55/7.5345)</f>
        <v>4547.0834162850888</v>
      </c>
    </row>
    <row r="56" spans="1:12">
      <c r="B56" s="64" t="s">
        <v>11</v>
      </c>
      <c r="C56" s="65">
        <v>196</v>
      </c>
      <c r="D56" s="56">
        <v>68600</v>
      </c>
      <c r="E56" s="82">
        <f t="shared" ref="E56:E58" si="2">(D56/7.5345)</f>
        <v>9104.7846572433464</v>
      </c>
    </row>
    <row r="57" spans="1:12">
      <c r="B57" s="64" t="s">
        <v>140</v>
      </c>
      <c r="C57" s="65"/>
      <c r="D57" s="56">
        <v>100000</v>
      </c>
      <c r="E57" s="82">
        <f t="shared" si="2"/>
        <v>13272.280841462605</v>
      </c>
    </row>
    <row r="58" spans="1:12">
      <c r="B58" s="64"/>
      <c r="C58" s="65"/>
      <c r="D58" s="93">
        <f>SUM(D55:D57)</f>
        <v>202860</v>
      </c>
      <c r="E58" s="84">
        <f t="shared" si="2"/>
        <v>26924.148914991041</v>
      </c>
    </row>
    <row r="60" spans="1:12" ht="18.75">
      <c r="B60" s="66" t="s">
        <v>99</v>
      </c>
      <c r="C60" s="67" t="s">
        <v>100</v>
      </c>
    </row>
    <row r="62" spans="1:12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</row>
    <row r="63" spans="1:12">
      <c r="A63" s="215" t="s">
        <v>141</v>
      </c>
      <c r="B63" s="215"/>
      <c r="C63" s="215"/>
      <c r="D63" s="215"/>
      <c r="E63" s="215"/>
      <c r="F63" s="215"/>
      <c r="G63" s="215"/>
      <c r="H63" s="215"/>
      <c r="I63" s="215"/>
      <c r="J63" s="215"/>
      <c r="K63" s="215"/>
    </row>
    <row r="64" spans="1:12">
      <c r="A64" s="214"/>
      <c r="B64" s="214"/>
      <c r="C64" s="214"/>
      <c r="D64" s="214"/>
      <c r="E64" s="214"/>
      <c r="F64" s="214"/>
      <c r="G64" s="214"/>
      <c r="H64" s="214"/>
      <c r="I64" s="214"/>
      <c r="J64" s="214"/>
      <c r="K64" s="214"/>
    </row>
    <row r="65" spans="1:11">
      <c r="B65" s="200" t="s">
        <v>13</v>
      </c>
      <c r="C65" s="200" t="s">
        <v>14</v>
      </c>
      <c r="D65" s="200"/>
      <c r="E65" s="200"/>
      <c r="F65" s="200"/>
      <c r="G65" s="200"/>
      <c r="H65" s="200"/>
      <c r="I65" s="201" t="s">
        <v>142</v>
      </c>
      <c r="J65" s="201"/>
      <c r="K65" s="201"/>
    </row>
    <row r="66" spans="1:11" ht="51">
      <c r="B66" s="200"/>
      <c r="C66" s="69" t="s">
        <v>15</v>
      </c>
      <c r="D66" s="69" t="s">
        <v>16</v>
      </c>
      <c r="E66" s="69" t="s">
        <v>17</v>
      </c>
      <c r="F66" s="69" t="s">
        <v>18</v>
      </c>
      <c r="G66" s="69" t="s">
        <v>19</v>
      </c>
      <c r="H66" s="69" t="s">
        <v>20</v>
      </c>
      <c r="I66" s="69" t="s">
        <v>67</v>
      </c>
      <c r="J66" s="69" t="s">
        <v>21</v>
      </c>
      <c r="K66" s="69" t="s">
        <v>22</v>
      </c>
    </row>
    <row r="67" spans="1:11">
      <c r="B67" s="70" t="s">
        <v>118</v>
      </c>
      <c r="C67" s="71" t="s">
        <v>119</v>
      </c>
      <c r="D67" s="71" t="s">
        <v>119</v>
      </c>
      <c r="E67" s="72" t="s">
        <v>119</v>
      </c>
      <c r="F67" s="71" t="s">
        <v>34</v>
      </c>
      <c r="G67" s="71" t="s">
        <v>119</v>
      </c>
      <c r="H67" s="72" t="s">
        <v>34</v>
      </c>
      <c r="I67" s="71" t="s">
        <v>119</v>
      </c>
      <c r="J67" s="72" t="s">
        <v>34</v>
      </c>
      <c r="K67" s="72" t="s">
        <v>120</v>
      </c>
    </row>
    <row r="68" spans="1:11">
      <c r="B68" s="73" t="s">
        <v>121</v>
      </c>
      <c r="C68" s="73" t="s">
        <v>119</v>
      </c>
      <c r="D68" s="73" t="s">
        <v>119</v>
      </c>
      <c r="E68" s="73" t="s">
        <v>119</v>
      </c>
      <c r="F68" s="73" t="s">
        <v>119</v>
      </c>
      <c r="G68" s="73" t="s">
        <v>119</v>
      </c>
      <c r="H68" s="73" t="s">
        <v>34</v>
      </c>
      <c r="I68" s="73" t="s">
        <v>119</v>
      </c>
      <c r="J68" s="73" t="s">
        <v>34</v>
      </c>
      <c r="K68" s="73" t="s">
        <v>34</v>
      </c>
    </row>
    <row r="69" spans="1:1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</row>
  </sheetData>
  <mergeCells count="13">
    <mergeCell ref="C65:H65"/>
    <mergeCell ref="I65:K65"/>
    <mergeCell ref="B1:C1"/>
    <mergeCell ref="B2:C2"/>
    <mergeCell ref="B8:C8"/>
    <mergeCell ref="B18:C18"/>
    <mergeCell ref="B19:B24"/>
    <mergeCell ref="E27:I27"/>
    <mergeCell ref="B51:C51"/>
    <mergeCell ref="A64:K64"/>
    <mergeCell ref="E28:I28"/>
    <mergeCell ref="A63:K63"/>
    <mergeCell ref="B65:B6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topLeftCell="B11" zoomScaleNormal="100" workbookViewId="0">
      <selection activeCell="F22" sqref="F22"/>
    </sheetView>
  </sheetViews>
  <sheetFormatPr defaultRowHeight="15"/>
  <cols>
    <col min="1" max="1" width="4.28515625" customWidth="1"/>
    <col min="2" max="2" width="28.28515625" customWidth="1"/>
    <col min="3" max="3" width="46.28515625" customWidth="1"/>
    <col min="4" max="4" width="20.85546875" style="29" customWidth="1"/>
    <col min="5" max="5" width="20.85546875" style="118" customWidth="1"/>
    <col min="6" max="6" width="21" customWidth="1"/>
    <col min="9" max="9" width="16.85546875" bestFit="1" customWidth="1"/>
  </cols>
  <sheetData>
    <row r="1" spans="1:6" ht="30">
      <c r="A1" s="103" t="s">
        <v>12</v>
      </c>
      <c r="B1" s="104" t="s">
        <v>101</v>
      </c>
      <c r="C1" s="104" t="s">
        <v>102</v>
      </c>
      <c r="D1" s="105" t="s">
        <v>159</v>
      </c>
      <c r="E1" s="106" t="s">
        <v>160</v>
      </c>
      <c r="F1" s="107" t="s">
        <v>161</v>
      </c>
    </row>
    <row r="2" spans="1:6" ht="45">
      <c r="A2" s="216">
        <v>1</v>
      </c>
      <c r="B2" s="222" t="s">
        <v>103</v>
      </c>
      <c r="C2" s="109" t="s">
        <v>104</v>
      </c>
      <c r="D2" s="110">
        <v>17539622.829999998</v>
      </c>
      <c r="E2" s="111">
        <v>2327908</v>
      </c>
      <c r="F2" s="112">
        <v>0</v>
      </c>
    </row>
    <row r="3" spans="1:6" ht="45">
      <c r="A3" s="216"/>
      <c r="B3" s="222"/>
      <c r="C3" s="109" t="s">
        <v>162</v>
      </c>
      <c r="D3" s="113">
        <v>500000</v>
      </c>
      <c r="E3" s="112">
        <f>(D3/7.5345)</f>
        <v>66361.404207313026</v>
      </c>
      <c r="F3" s="112">
        <v>0</v>
      </c>
    </row>
    <row r="4" spans="1:6" ht="60">
      <c r="A4" s="216"/>
      <c r="B4" s="222"/>
      <c r="C4" s="109" t="s">
        <v>105</v>
      </c>
      <c r="D4" s="113">
        <v>100000</v>
      </c>
      <c r="E4" s="112">
        <f t="shared" ref="E4:E34" si="0">(D4/7.5345)</f>
        <v>13272.280841462605</v>
      </c>
      <c r="F4" s="112">
        <v>0</v>
      </c>
    </row>
    <row r="5" spans="1:6" ht="60">
      <c r="A5" s="216"/>
      <c r="B5" s="222"/>
      <c r="C5" s="109" t="s">
        <v>106</v>
      </c>
      <c r="D5" s="113">
        <v>10000</v>
      </c>
      <c r="E5" s="112">
        <f t="shared" si="0"/>
        <v>1327.2280841462605</v>
      </c>
      <c r="F5" s="112">
        <v>0</v>
      </c>
    </row>
    <row r="6" spans="1:6" ht="30">
      <c r="A6" s="216"/>
      <c r="B6" s="222"/>
      <c r="C6" s="114" t="s">
        <v>107</v>
      </c>
      <c r="D6" s="113">
        <v>10000</v>
      </c>
      <c r="E6" s="112">
        <f t="shared" si="0"/>
        <v>1327.2280841462605</v>
      </c>
      <c r="F6" s="112">
        <v>0</v>
      </c>
    </row>
    <row r="7" spans="1:6" ht="90">
      <c r="A7" s="216"/>
      <c r="B7" s="222"/>
      <c r="C7" s="114" t="s">
        <v>163</v>
      </c>
      <c r="D7" s="113">
        <v>1958970</v>
      </c>
      <c r="E7" s="112">
        <f t="shared" si="0"/>
        <v>260000</v>
      </c>
      <c r="F7" s="112">
        <v>0</v>
      </c>
    </row>
    <row r="8" spans="1:6" ht="45">
      <c r="A8" s="216">
        <v>2</v>
      </c>
      <c r="B8" s="222" t="s">
        <v>108</v>
      </c>
      <c r="C8" s="109" t="s">
        <v>109</v>
      </c>
      <c r="D8" s="110">
        <v>1829964.3</v>
      </c>
      <c r="E8" s="112">
        <f t="shared" si="0"/>
        <v>242878.00119450528</v>
      </c>
      <c r="F8" s="112">
        <v>0</v>
      </c>
    </row>
    <row r="9" spans="1:6" ht="30">
      <c r="A9" s="216"/>
      <c r="B9" s="222"/>
      <c r="C9" s="109" t="s">
        <v>164</v>
      </c>
      <c r="D9" s="113">
        <v>100000</v>
      </c>
      <c r="E9" s="112">
        <f t="shared" si="0"/>
        <v>13272.280841462605</v>
      </c>
      <c r="F9" s="112">
        <v>0</v>
      </c>
    </row>
    <row r="10" spans="1:6" ht="60">
      <c r="A10" s="216"/>
      <c r="B10" s="222"/>
      <c r="C10" s="109" t="s">
        <v>105</v>
      </c>
      <c r="D10" s="113">
        <v>100000</v>
      </c>
      <c r="E10" s="112">
        <f t="shared" si="0"/>
        <v>13272.280841462605</v>
      </c>
      <c r="F10" s="112">
        <v>0</v>
      </c>
    </row>
    <row r="11" spans="1:6" ht="60">
      <c r="A11" s="216"/>
      <c r="B11" s="222"/>
      <c r="C11" s="109" t="s">
        <v>106</v>
      </c>
      <c r="D11" s="113">
        <v>10000</v>
      </c>
      <c r="E11" s="112">
        <f t="shared" si="0"/>
        <v>1327.2280841462605</v>
      </c>
      <c r="F11" s="112">
        <v>0</v>
      </c>
    </row>
    <row r="12" spans="1:6" ht="30">
      <c r="A12" s="216"/>
      <c r="B12" s="222"/>
      <c r="C12" s="114" t="s">
        <v>107</v>
      </c>
      <c r="D12" s="113">
        <v>10000</v>
      </c>
      <c r="E12" s="112">
        <f t="shared" si="0"/>
        <v>1327.2280841462605</v>
      </c>
      <c r="F12" s="112">
        <v>0</v>
      </c>
    </row>
    <row r="13" spans="1:6" ht="45">
      <c r="A13" s="216">
        <v>3</v>
      </c>
      <c r="B13" s="226" t="s">
        <v>165</v>
      </c>
      <c r="C13" s="109" t="s">
        <v>109</v>
      </c>
      <c r="D13" s="115">
        <f>(E13*7.5345)</f>
        <v>5736171.1908750003</v>
      </c>
      <c r="E13" s="112">
        <v>761320.75</v>
      </c>
      <c r="F13" s="112">
        <v>0</v>
      </c>
    </row>
    <row r="14" spans="1:6" ht="30">
      <c r="A14" s="216"/>
      <c r="B14" s="227"/>
      <c r="C14" s="109" t="s">
        <v>166</v>
      </c>
      <c r="D14" s="113">
        <v>100000</v>
      </c>
      <c r="E14" s="112">
        <f t="shared" si="0"/>
        <v>13272.280841462605</v>
      </c>
      <c r="F14" s="112">
        <v>0</v>
      </c>
    </row>
    <row r="15" spans="1:6" ht="60">
      <c r="A15" s="216"/>
      <c r="B15" s="227"/>
      <c r="C15" s="109" t="s">
        <v>105</v>
      </c>
      <c r="D15" s="113">
        <v>100000</v>
      </c>
      <c r="E15" s="112">
        <f t="shared" si="0"/>
        <v>13272.280841462605</v>
      </c>
      <c r="F15" s="112">
        <v>0</v>
      </c>
    </row>
    <row r="16" spans="1:6" ht="30">
      <c r="A16" s="216"/>
      <c r="B16" s="227"/>
      <c r="C16" s="109" t="s">
        <v>110</v>
      </c>
      <c r="D16" s="113">
        <v>100000</v>
      </c>
      <c r="E16" s="112">
        <f t="shared" si="0"/>
        <v>13272.280841462605</v>
      </c>
      <c r="F16" s="112">
        <v>0</v>
      </c>
    </row>
    <row r="17" spans="1:9" ht="45">
      <c r="A17" s="216"/>
      <c r="B17" s="227"/>
      <c r="C17" s="109" t="s">
        <v>111</v>
      </c>
      <c r="D17" s="113">
        <v>1536507.19</v>
      </c>
      <c r="E17" s="112">
        <f t="shared" si="0"/>
        <v>203929.5494060654</v>
      </c>
      <c r="F17" s="112">
        <v>0</v>
      </c>
      <c r="I17" s="29"/>
    </row>
    <row r="18" spans="1:9" ht="45">
      <c r="A18" s="216">
        <v>4</v>
      </c>
      <c r="B18" s="222" t="s">
        <v>167</v>
      </c>
      <c r="C18" s="109" t="s">
        <v>109</v>
      </c>
      <c r="D18" s="110">
        <v>1734064.4</v>
      </c>
      <c r="E18" s="112">
        <f t="shared" si="0"/>
        <v>230149.89713982344</v>
      </c>
      <c r="F18" s="112">
        <v>0</v>
      </c>
    </row>
    <row r="19" spans="1:9" ht="30">
      <c r="A19" s="216"/>
      <c r="B19" s="222"/>
      <c r="C19" s="109" t="s">
        <v>166</v>
      </c>
      <c r="D19" s="113">
        <v>100000</v>
      </c>
      <c r="E19" s="112">
        <f t="shared" si="0"/>
        <v>13272.280841462605</v>
      </c>
      <c r="F19" s="112">
        <v>0</v>
      </c>
    </row>
    <row r="20" spans="1:9" ht="60">
      <c r="A20" s="216"/>
      <c r="B20" s="222"/>
      <c r="C20" s="109" t="s">
        <v>105</v>
      </c>
      <c r="D20" s="113">
        <v>100000</v>
      </c>
      <c r="E20" s="112">
        <f t="shared" si="0"/>
        <v>13272.280841462605</v>
      </c>
      <c r="F20" s="112">
        <v>0</v>
      </c>
    </row>
    <row r="21" spans="1:9" ht="30">
      <c r="A21" s="216"/>
      <c r="B21" s="222"/>
      <c r="C21" s="109" t="s">
        <v>110</v>
      </c>
      <c r="D21" s="113">
        <v>100000</v>
      </c>
      <c r="E21" s="112">
        <f t="shared" si="0"/>
        <v>13272.280841462605</v>
      </c>
      <c r="F21" s="112">
        <v>0</v>
      </c>
    </row>
    <row r="22" spans="1:9" ht="45">
      <c r="A22" s="216"/>
      <c r="B22" s="222"/>
      <c r="C22" s="109" t="s">
        <v>112</v>
      </c>
      <c r="D22" s="113">
        <v>1734064.4</v>
      </c>
      <c r="E22" s="112">
        <f t="shared" si="0"/>
        <v>230149.89713982344</v>
      </c>
      <c r="F22" s="112">
        <v>0</v>
      </c>
    </row>
    <row r="23" spans="1:9" ht="45">
      <c r="A23" s="216">
        <v>5</v>
      </c>
      <c r="B23" s="217" t="s">
        <v>168</v>
      </c>
      <c r="C23" s="109" t="s">
        <v>109</v>
      </c>
      <c r="D23" s="110">
        <v>9238205.75</v>
      </c>
      <c r="E23" s="112">
        <f t="shared" si="0"/>
        <v>1226120.6118521467</v>
      </c>
      <c r="F23" s="112">
        <v>0</v>
      </c>
    </row>
    <row r="24" spans="1:9" ht="30">
      <c r="A24" s="216"/>
      <c r="B24" s="218"/>
      <c r="C24" s="109" t="s">
        <v>166</v>
      </c>
      <c r="D24" s="113">
        <v>100000</v>
      </c>
      <c r="E24" s="112">
        <f t="shared" si="0"/>
        <v>13272.280841462605</v>
      </c>
      <c r="F24" s="112">
        <v>0</v>
      </c>
    </row>
    <row r="25" spans="1:9" ht="60">
      <c r="A25" s="216"/>
      <c r="B25" s="218"/>
      <c r="C25" s="109" t="s">
        <v>105</v>
      </c>
      <c r="D25" s="113">
        <v>100000</v>
      </c>
      <c r="E25" s="112">
        <f t="shared" si="0"/>
        <v>13272.280841462605</v>
      </c>
      <c r="F25" s="112">
        <v>0</v>
      </c>
    </row>
    <row r="26" spans="1:9" ht="30">
      <c r="A26" s="216"/>
      <c r="B26" s="218"/>
      <c r="C26" s="109" t="s">
        <v>110</v>
      </c>
      <c r="D26" s="113">
        <v>100000</v>
      </c>
      <c r="E26" s="112">
        <f t="shared" si="0"/>
        <v>13272.280841462605</v>
      </c>
      <c r="F26" s="112">
        <v>0</v>
      </c>
    </row>
    <row r="27" spans="1:9" ht="30">
      <c r="A27" s="216"/>
      <c r="B27" s="219"/>
      <c r="C27" s="109" t="s">
        <v>113</v>
      </c>
      <c r="D27" s="113">
        <v>9238205.75</v>
      </c>
      <c r="E27" s="112">
        <f t="shared" si="0"/>
        <v>1226120.6118521467</v>
      </c>
      <c r="F27" s="112">
        <v>0</v>
      </c>
    </row>
    <row r="28" spans="1:9" ht="45">
      <c r="A28" s="223">
        <v>6</v>
      </c>
      <c r="B28" s="217" t="s">
        <v>169</v>
      </c>
      <c r="C28" s="109" t="s">
        <v>109</v>
      </c>
      <c r="D28" s="113">
        <v>119327.88</v>
      </c>
      <c r="E28" s="112">
        <f t="shared" si="0"/>
        <v>15837.531355763487</v>
      </c>
      <c r="F28" s="112">
        <v>0</v>
      </c>
    </row>
    <row r="29" spans="1:9" ht="30">
      <c r="A29" s="224"/>
      <c r="B29" s="218"/>
      <c r="C29" s="109" t="s">
        <v>166</v>
      </c>
      <c r="D29" s="113">
        <v>20000</v>
      </c>
      <c r="E29" s="112">
        <f t="shared" si="0"/>
        <v>2654.4561682925209</v>
      </c>
      <c r="F29" s="112">
        <v>0</v>
      </c>
    </row>
    <row r="30" spans="1:9" ht="30">
      <c r="A30" s="225"/>
      <c r="B30" s="218"/>
      <c r="C30" s="109" t="s">
        <v>114</v>
      </c>
      <c r="D30" s="113">
        <v>20000</v>
      </c>
      <c r="E30" s="112">
        <f t="shared" si="0"/>
        <v>2654.4561682925209</v>
      </c>
      <c r="F30" s="112">
        <v>0</v>
      </c>
    </row>
    <row r="31" spans="1:9" ht="45">
      <c r="A31" s="216">
        <v>7</v>
      </c>
      <c r="B31" s="217" t="s">
        <v>115</v>
      </c>
      <c r="C31" s="109" t="s">
        <v>109</v>
      </c>
      <c r="D31" s="113">
        <v>10000</v>
      </c>
      <c r="E31" s="112">
        <f t="shared" si="0"/>
        <v>1327.2280841462605</v>
      </c>
      <c r="F31" s="112">
        <v>0</v>
      </c>
    </row>
    <row r="32" spans="1:9">
      <c r="A32" s="216"/>
      <c r="B32" s="218"/>
      <c r="C32" s="109" t="s">
        <v>170</v>
      </c>
      <c r="D32" s="113">
        <v>10000</v>
      </c>
      <c r="E32" s="112">
        <f t="shared" si="0"/>
        <v>1327.2280841462605</v>
      </c>
      <c r="F32" s="112">
        <v>0</v>
      </c>
    </row>
    <row r="33" spans="1:6" ht="30">
      <c r="A33" s="216"/>
      <c r="B33" s="219"/>
      <c r="C33" s="109" t="s">
        <v>171</v>
      </c>
      <c r="D33" s="113">
        <v>10000</v>
      </c>
      <c r="E33" s="112">
        <f t="shared" si="0"/>
        <v>1327.2280841462605</v>
      </c>
      <c r="F33" s="112">
        <v>0</v>
      </c>
    </row>
    <row r="34" spans="1:6" ht="180">
      <c r="A34" s="108">
        <v>8</v>
      </c>
      <c r="B34" s="109" t="s">
        <v>116</v>
      </c>
      <c r="C34" s="109" t="s">
        <v>117</v>
      </c>
      <c r="D34" s="113">
        <v>10000</v>
      </c>
      <c r="E34" s="112">
        <f t="shared" si="0"/>
        <v>1327.2280841462605</v>
      </c>
      <c r="F34" s="112">
        <v>0</v>
      </c>
    </row>
    <row r="35" spans="1:6">
      <c r="A35" s="220" t="s">
        <v>0</v>
      </c>
      <c r="B35" s="220"/>
      <c r="C35" s="220"/>
      <c r="D35" s="220"/>
      <c r="E35" s="116"/>
      <c r="F35" s="116">
        <f>SUM(F2:F34)</f>
        <v>0</v>
      </c>
    </row>
    <row r="37" spans="1:6" ht="205.5" customHeight="1">
      <c r="B37" s="117" t="s">
        <v>172</v>
      </c>
      <c r="C37" s="221" t="s">
        <v>173</v>
      </c>
      <c r="D37" s="221"/>
      <c r="E37" s="221"/>
      <c r="F37" s="221"/>
    </row>
  </sheetData>
  <mergeCells count="16">
    <mergeCell ref="A2:A7"/>
    <mergeCell ref="B2:B7"/>
    <mergeCell ref="A8:A12"/>
    <mergeCell ref="B8:B12"/>
    <mergeCell ref="A13:A17"/>
    <mergeCell ref="B13:B17"/>
    <mergeCell ref="A31:A33"/>
    <mergeCell ref="B31:B33"/>
    <mergeCell ref="A35:D35"/>
    <mergeCell ref="C37:F37"/>
    <mergeCell ref="B18:B22"/>
    <mergeCell ref="A23:A27"/>
    <mergeCell ref="B23:B27"/>
    <mergeCell ref="A28:A30"/>
    <mergeCell ref="B28:B30"/>
    <mergeCell ref="A18:A2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2"/>
  <sheetViews>
    <sheetView zoomScaleNormal="100" workbookViewId="0">
      <selection activeCell="G17" sqref="G17:G19"/>
    </sheetView>
  </sheetViews>
  <sheetFormatPr defaultColWidth="8.85546875" defaultRowHeight="15"/>
  <cols>
    <col min="1" max="1" width="2.85546875" style="4" customWidth="1"/>
    <col min="2" max="2" width="4.7109375" style="5" customWidth="1"/>
    <col min="3" max="3" width="32.85546875" style="4" customWidth="1"/>
    <col min="4" max="4" width="18.7109375" style="6" customWidth="1"/>
    <col min="5" max="5" width="16.28515625" style="6" customWidth="1"/>
    <col min="6" max="6" width="10.5703125" style="6" customWidth="1"/>
    <col min="7" max="7" width="19.28515625" style="7" customWidth="1"/>
    <col min="8" max="8" width="15" style="1" customWidth="1"/>
    <col min="9" max="14" width="8.85546875" style="1"/>
    <col min="15" max="15" width="79.42578125" style="1" customWidth="1"/>
    <col min="16" max="16384" width="8.85546875" style="1"/>
  </cols>
  <sheetData>
    <row r="2" spans="2:7">
      <c r="B2" s="237" t="s">
        <v>31</v>
      </c>
      <c r="C2" s="237"/>
      <c r="D2" s="237"/>
      <c r="E2" s="237"/>
      <c r="F2" s="237"/>
    </row>
    <row r="3" spans="2:7">
      <c r="B3" s="12"/>
      <c r="C3" s="12"/>
      <c r="D3" s="12"/>
      <c r="E3" s="12"/>
      <c r="F3" s="12"/>
    </row>
    <row r="4" spans="2:7">
      <c r="B4" s="238" t="s">
        <v>32</v>
      </c>
      <c r="C4" s="238"/>
      <c r="D4" s="239"/>
      <c r="E4" s="12"/>
      <c r="F4" s="12"/>
    </row>
    <row r="5" spans="2:7">
      <c r="B5" s="240" t="s">
        <v>33</v>
      </c>
      <c r="C5" s="241"/>
      <c r="D5" s="13">
        <v>204</v>
      </c>
      <c r="E5" s="7"/>
      <c r="F5" s="1"/>
      <c r="G5" s="1"/>
    </row>
    <row r="6" spans="2:7">
      <c r="B6" s="242" t="s">
        <v>174</v>
      </c>
      <c r="C6" s="243"/>
      <c r="D6" s="119">
        <v>37688397.270000003</v>
      </c>
      <c r="E6" s="120">
        <f>(D6/7.5345)</f>
        <v>5002109.9303205255</v>
      </c>
      <c r="F6" s="1"/>
      <c r="G6" s="1"/>
    </row>
    <row r="7" spans="2:7">
      <c r="B7" s="240" t="s">
        <v>175</v>
      </c>
      <c r="C7" s="241"/>
      <c r="D7" s="121">
        <v>18637449.02</v>
      </c>
      <c r="E7" s="120">
        <f>(D7/7.5345)</f>
        <v>2473614.5756188198</v>
      </c>
      <c r="F7" s="1"/>
      <c r="G7" s="1"/>
    </row>
    <row r="8" spans="2:7" ht="15" customHeight="1">
      <c r="B8" s="236" t="s">
        <v>122</v>
      </c>
      <c r="C8" s="236"/>
      <c r="D8" s="32"/>
      <c r="E8" s="3"/>
      <c r="F8" s="3"/>
      <c r="G8" s="30"/>
    </row>
    <row r="9" spans="2:7" ht="15" customHeight="1">
      <c r="B9" s="231" t="s">
        <v>176</v>
      </c>
      <c r="C9" s="232"/>
      <c r="D9" s="33" t="s">
        <v>151</v>
      </c>
      <c r="E9" s="1"/>
      <c r="F9" s="1"/>
      <c r="G9" s="1"/>
    </row>
    <row r="10" spans="2:7" ht="15" customHeight="1">
      <c r="B10" s="231" t="s">
        <v>123</v>
      </c>
      <c r="C10" s="233"/>
      <c r="D10" s="33" t="s">
        <v>124</v>
      </c>
      <c r="E10" s="1"/>
      <c r="F10" s="1"/>
      <c r="G10" s="1"/>
    </row>
    <row r="11" spans="2:7" ht="15" customHeight="1">
      <c r="B11" s="231" t="s">
        <v>125</v>
      </c>
      <c r="C11" s="233"/>
      <c r="D11" s="33" t="s">
        <v>124</v>
      </c>
      <c r="E11" s="1"/>
      <c r="F11" s="1"/>
      <c r="G11" s="1"/>
    </row>
    <row r="12" spans="2:7" ht="15" customHeight="1">
      <c r="B12" s="231" t="s">
        <v>126</v>
      </c>
      <c r="C12" s="233"/>
      <c r="D12" s="33" t="s">
        <v>124</v>
      </c>
      <c r="E12" s="1"/>
      <c r="F12" s="1"/>
      <c r="G12" s="1"/>
    </row>
    <row r="15" spans="2:7">
      <c r="B15" s="122"/>
      <c r="C15" s="122"/>
      <c r="D15" s="122"/>
      <c r="E15" s="122"/>
      <c r="F15" s="122"/>
      <c r="G15" s="123"/>
    </row>
    <row r="16" spans="2:7" ht="38.25">
      <c r="B16" s="124" t="s">
        <v>23</v>
      </c>
      <c r="C16" s="124" t="s">
        <v>24</v>
      </c>
      <c r="D16" s="124" t="s">
        <v>25</v>
      </c>
      <c r="E16" s="124" t="s">
        <v>177</v>
      </c>
      <c r="F16" s="124" t="s">
        <v>178</v>
      </c>
      <c r="G16" s="124" t="s">
        <v>179</v>
      </c>
    </row>
    <row r="17" spans="2:7" ht="63.75">
      <c r="B17" s="125">
        <v>1</v>
      </c>
      <c r="C17" s="126" t="s">
        <v>26</v>
      </c>
      <c r="D17" s="127" t="s">
        <v>180</v>
      </c>
      <c r="E17" s="127" t="s">
        <v>181</v>
      </c>
      <c r="F17" s="128" t="s">
        <v>182</v>
      </c>
      <c r="G17" s="161">
        <v>0</v>
      </c>
    </row>
    <row r="18" spans="2:7" ht="25.5">
      <c r="B18" s="125">
        <v>2</v>
      </c>
      <c r="C18" s="126" t="s">
        <v>27</v>
      </c>
      <c r="D18" s="127" t="s">
        <v>183</v>
      </c>
      <c r="E18" s="127" t="s">
        <v>184</v>
      </c>
      <c r="F18" s="127" t="s">
        <v>185</v>
      </c>
      <c r="G18" s="161">
        <v>0</v>
      </c>
    </row>
    <row r="19" spans="2:7">
      <c r="B19" s="235" t="s">
        <v>0</v>
      </c>
      <c r="C19" s="235"/>
      <c r="D19" s="235"/>
      <c r="E19" s="235"/>
      <c r="F19" s="235"/>
      <c r="G19" s="162">
        <f>SUM(G17:G18)</f>
        <v>0</v>
      </c>
    </row>
    <row r="20" spans="2:7">
      <c r="B20" s="2"/>
      <c r="C20" s="2"/>
      <c r="D20" s="3"/>
      <c r="E20" s="3"/>
      <c r="F20" s="3"/>
      <c r="G20" s="30"/>
    </row>
    <row r="21" spans="2:7">
      <c r="B21" s="14"/>
      <c r="C21" s="234" t="s">
        <v>127</v>
      </c>
      <c r="D21" s="234"/>
      <c r="E21" s="15"/>
      <c r="F21" s="15"/>
      <c r="G21" s="31"/>
    </row>
    <row r="22" spans="2:7">
      <c r="B22" s="14"/>
      <c r="C22" s="228" t="s">
        <v>128</v>
      </c>
      <c r="D22" s="229"/>
      <c r="E22" s="229"/>
      <c r="F22" s="229"/>
      <c r="G22" s="230"/>
    </row>
  </sheetData>
  <mergeCells count="13">
    <mergeCell ref="B8:C8"/>
    <mergeCell ref="B2:F2"/>
    <mergeCell ref="B4:D4"/>
    <mergeCell ref="B5:C5"/>
    <mergeCell ref="B6:C6"/>
    <mergeCell ref="B7:C7"/>
    <mergeCell ref="C22:G22"/>
    <mergeCell ref="B9:C9"/>
    <mergeCell ref="B10:C10"/>
    <mergeCell ref="B11:C11"/>
    <mergeCell ref="B12:C12"/>
    <mergeCell ref="C21:D21"/>
    <mergeCell ref="B19:F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topLeftCell="B1" zoomScaleNormal="100" workbookViewId="0">
      <selection activeCell="H26" sqref="H26"/>
    </sheetView>
  </sheetViews>
  <sheetFormatPr defaultColWidth="8.7109375" defaultRowHeight="15"/>
  <cols>
    <col min="1" max="1" width="2.7109375" style="34" customWidth="1"/>
    <col min="2" max="2" width="4.7109375" style="34" bestFit="1" customWidth="1"/>
    <col min="3" max="3" width="32.140625" style="34" customWidth="1"/>
    <col min="4" max="4" width="34.140625" style="38" bestFit="1" customWidth="1"/>
    <col min="5" max="5" width="16" style="39" customWidth="1"/>
    <col min="6" max="7" width="20.7109375" style="38" customWidth="1"/>
    <col min="8" max="16384" width="8.7109375" style="34"/>
  </cols>
  <sheetData>
    <row r="1" spans="1:7" s="16" customFormat="1" ht="15" customHeight="1">
      <c r="A1" s="251"/>
      <c r="B1" s="250" t="s">
        <v>129</v>
      </c>
      <c r="C1" s="250"/>
      <c r="D1" s="250"/>
      <c r="E1" s="250"/>
      <c r="F1" s="250"/>
    </row>
    <row r="2" spans="1:7">
      <c r="A2" s="251"/>
      <c r="B2" s="252"/>
      <c r="C2" s="252"/>
      <c r="D2" s="252"/>
      <c r="E2" s="252"/>
      <c r="F2" s="252"/>
      <c r="G2" s="34"/>
    </row>
    <row r="3" spans="1:7">
      <c r="A3" s="251"/>
      <c r="B3" s="253"/>
      <c r="C3" s="253"/>
      <c r="D3" s="253"/>
      <c r="E3" s="253"/>
      <c r="F3" s="253"/>
      <c r="G3" s="34"/>
    </row>
    <row r="4" spans="1:7" ht="25.5">
      <c r="B4" s="17"/>
      <c r="C4" s="254" t="s">
        <v>35</v>
      </c>
      <c r="D4" s="35" t="s">
        <v>36</v>
      </c>
      <c r="E4" s="35" t="s">
        <v>37</v>
      </c>
      <c r="F4" s="35" t="s">
        <v>38</v>
      </c>
      <c r="G4" s="16"/>
    </row>
    <row r="5" spans="1:7">
      <c r="B5" s="17"/>
      <c r="C5" s="209"/>
      <c r="D5" s="36" t="s">
        <v>39</v>
      </c>
      <c r="E5" s="145">
        <v>5</v>
      </c>
      <c r="F5" s="145">
        <v>28</v>
      </c>
      <c r="G5" s="16"/>
    </row>
    <row r="6" spans="1:7">
      <c r="B6" s="17"/>
      <c r="C6" s="209"/>
      <c r="D6" s="36" t="s">
        <v>40</v>
      </c>
      <c r="E6" s="145">
        <v>7</v>
      </c>
      <c r="F6" s="145">
        <v>31</v>
      </c>
      <c r="G6" s="16"/>
    </row>
    <row r="7" spans="1:7">
      <c r="B7" s="17"/>
      <c r="C7" s="209"/>
      <c r="D7" s="36" t="s">
        <v>41</v>
      </c>
      <c r="E7" s="145">
        <v>5</v>
      </c>
      <c r="F7" s="145">
        <v>33</v>
      </c>
      <c r="G7" s="16"/>
    </row>
    <row r="8" spans="1:7">
      <c r="B8" s="17"/>
      <c r="C8" s="209"/>
      <c r="D8" s="36" t="s">
        <v>42</v>
      </c>
      <c r="E8" s="145">
        <v>7</v>
      </c>
      <c r="F8" s="145">
        <v>68</v>
      </c>
      <c r="G8" s="16"/>
    </row>
    <row r="9" spans="1:7">
      <c r="B9" s="17"/>
      <c r="C9" s="210"/>
      <c r="D9" s="36" t="s">
        <v>43</v>
      </c>
      <c r="E9" s="145">
        <v>3</v>
      </c>
      <c r="F9" s="145">
        <v>17</v>
      </c>
      <c r="G9" s="16"/>
    </row>
    <row r="10" spans="1:7">
      <c r="B10" s="18"/>
      <c r="C10" s="19"/>
      <c r="D10" s="20"/>
      <c r="E10" s="21"/>
      <c r="F10" s="21"/>
      <c r="G10" s="16"/>
    </row>
    <row r="11" spans="1:7">
      <c r="B11" s="18"/>
      <c r="C11" s="18"/>
      <c r="D11" s="18"/>
      <c r="E11" s="18"/>
      <c r="F11" s="18"/>
      <c r="G11" s="16"/>
    </row>
    <row r="12" spans="1:7" ht="45">
      <c r="B12" s="129" t="s">
        <v>12</v>
      </c>
      <c r="C12" s="37" t="s">
        <v>24</v>
      </c>
      <c r="D12" s="130" t="s">
        <v>186</v>
      </c>
      <c r="E12" s="131" t="s">
        <v>44</v>
      </c>
      <c r="F12" s="107" t="s">
        <v>199</v>
      </c>
      <c r="G12" s="107" t="s">
        <v>187</v>
      </c>
    </row>
    <row r="13" spans="1:7" ht="15" customHeight="1">
      <c r="B13" s="248" t="s">
        <v>45</v>
      </c>
      <c r="C13" s="249"/>
      <c r="D13" s="249"/>
      <c r="E13" s="249"/>
      <c r="F13" s="249"/>
      <c r="G13" s="249"/>
    </row>
    <row r="14" spans="1:7">
      <c r="B14" s="132">
        <v>1</v>
      </c>
      <c r="C14" s="133" t="s">
        <v>46</v>
      </c>
      <c r="D14" s="134" t="s">
        <v>188</v>
      </c>
      <c r="E14" s="244">
        <v>204</v>
      </c>
      <c r="F14" s="159">
        <v>0</v>
      </c>
      <c r="G14" s="159">
        <v>0</v>
      </c>
    </row>
    <row r="15" spans="1:7">
      <c r="B15" s="132">
        <v>2</v>
      </c>
      <c r="C15" s="133" t="s">
        <v>47</v>
      </c>
      <c r="D15" s="134" t="s">
        <v>189</v>
      </c>
      <c r="E15" s="245"/>
      <c r="F15" s="159">
        <v>0</v>
      </c>
      <c r="G15" s="159">
        <v>0</v>
      </c>
    </row>
    <row r="16" spans="1:7">
      <c r="B16" s="132">
        <v>3</v>
      </c>
      <c r="C16" s="133" t="s">
        <v>48</v>
      </c>
      <c r="D16" s="134" t="s">
        <v>190</v>
      </c>
      <c r="E16" s="245"/>
      <c r="F16" s="159">
        <v>0</v>
      </c>
      <c r="G16" s="159">
        <v>0</v>
      </c>
    </row>
    <row r="17" spans="2:7">
      <c r="B17" s="132">
        <v>4</v>
      </c>
      <c r="C17" s="135" t="s">
        <v>49</v>
      </c>
      <c r="D17" s="134" t="s">
        <v>191</v>
      </c>
      <c r="E17" s="245"/>
      <c r="F17" s="159">
        <v>0</v>
      </c>
      <c r="G17" s="159">
        <v>0</v>
      </c>
    </row>
    <row r="18" spans="2:7">
      <c r="B18" s="132">
        <v>5</v>
      </c>
      <c r="C18" s="135" t="s">
        <v>192</v>
      </c>
      <c r="D18" s="134" t="s">
        <v>193</v>
      </c>
      <c r="E18" s="245"/>
      <c r="F18" s="159">
        <v>0</v>
      </c>
      <c r="G18" s="159">
        <v>0</v>
      </c>
    </row>
    <row r="19" spans="2:7">
      <c r="B19" s="132">
        <v>6</v>
      </c>
      <c r="C19" s="135" t="s">
        <v>50</v>
      </c>
      <c r="D19" s="134" t="s">
        <v>194</v>
      </c>
      <c r="E19" s="245"/>
      <c r="F19" s="159">
        <v>0</v>
      </c>
      <c r="G19" s="159">
        <v>0</v>
      </c>
    </row>
    <row r="20" spans="2:7">
      <c r="B20" s="132">
        <v>7</v>
      </c>
      <c r="C20" s="136" t="s">
        <v>51</v>
      </c>
      <c r="D20" s="137" t="s">
        <v>195</v>
      </c>
      <c r="E20" s="245"/>
      <c r="F20" s="159">
        <v>0</v>
      </c>
      <c r="G20" s="159">
        <v>0</v>
      </c>
    </row>
    <row r="21" spans="2:7">
      <c r="B21" s="246" t="s">
        <v>0</v>
      </c>
      <c r="C21" s="246"/>
      <c r="D21" s="246"/>
      <c r="E21" s="246"/>
      <c r="F21" s="160">
        <v>0</v>
      </c>
      <c r="G21" s="160">
        <f>SUM(G14:G20)</f>
        <v>0</v>
      </c>
    </row>
    <row r="22" spans="2:7">
      <c r="B22" s="138"/>
      <c r="C22" s="138"/>
      <c r="D22" s="138"/>
      <c r="E22" s="138"/>
      <c r="F22" s="139"/>
    </row>
    <row r="23" spans="2:7">
      <c r="B23" s="140"/>
      <c r="C23" s="141" t="s">
        <v>196</v>
      </c>
      <c r="D23" s="140"/>
      <c r="E23" s="140"/>
      <c r="F23" s="142"/>
    </row>
    <row r="24" spans="2:7">
      <c r="B24" s="142"/>
      <c r="C24" s="247" t="s">
        <v>197</v>
      </c>
      <c r="D24" s="247"/>
      <c r="E24" s="143"/>
      <c r="F24" s="144"/>
    </row>
    <row r="25" spans="2:7">
      <c r="B25" s="142"/>
      <c r="C25" s="247" t="s">
        <v>198</v>
      </c>
      <c r="D25" s="247"/>
      <c r="E25" s="143"/>
      <c r="F25" s="144"/>
    </row>
  </sheetData>
  <mergeCells count="10">
    <mergeCell ref="B1:F1"/>
    <mergeCell ref="A1:A3"/>
    <mergeCell ref="B2:F2"/>
    <mergeCell ref="B3:F3"/>
    <mergeCell ref="C4:C9"/>
    <mergeCell ref="E14:E20"/>
    <mergeCell ref="B21:E21"/>
    <mergeCell ref="C24:D24"/>
    <mergeCell ref="C25:D25"/>
    <mergeCell ref="B13:G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50"/>
  <sheetViews>
    <sheetView zoomScaleNormal="100" workbookViewId="0">
      <selection activeCell="D3" sqref="D3"/>
    </sheetView>
  </sheetViews>
  <sheetFormatPr defaultRowHeight="15"/>
  <cols>
    <col min="1" max="1" width="13.7109375" customWidth="1"/>
    <col min="2" max="2" width="40.7109375" customWidth="1"/>
    <col min="3" max="3" width="13.85546875" customWidth="1"/>
    <col min="4" max="4" width="14.7109375" customWidth="1"/>
    <col min="5" max="5" width="10.140625" customWidth="1"/>
    <col min="6" max="6" width="27" customWidth="1"/>
    <col min="7" max="8" width="10.140625" customWidth="1"/>
    <col min="248" max="248" width="19.140625" customWidth="1"/>
    <col min="249" max="249" width="8.140625" customWidth="1"/>
    <col min="250" max="259" width="10.140625" customWidth="1"/>
    <col min="504" max="504" width="19.140625" customWidth="1"/>
    <col min="505" max="505" width="8.140625" customWidth="1"/>
    <col min="506" max="515" width="10.140625" customWidth="1"/>
    <col min="760" max="760" width="19.140625" customWidth="1"/>
    <col min="761" max="761" width="8.140625" customWidth="1"/>
    <col min="762" max="771" width="10.140625" customWidth="1"/>
    <col min="1016" max="1016" width="19.140625" customWidth="1"/>
    <col min="1017" max="1017" width="8.140625" customWidth="1"/>
    <col min="1018" max="1027" width="10.140625" customWidth="1"/>
    <col min="1272" max="1272" width="19.140625" customWidth="1"/>
    <col min="1273" max="1273" width="8.140625" customWidth="1"/>
    <col min="1274" max="1283" width="10.140625" customWidth="1"/>
    <col min="1528" max="1528" width="19.140625" customWidth="1"/>
    <col min="1529" max="1529" width="8.140625" customWidth="1"/>
    <col min="1530" max="1539" width="10.140625" customWidth="1"/>
    <col min="1784" max="1784" width="19.140625" customWidth="1"/>
    <col min="1785" max="1785" width="8.140625" customWidth="1"/>
    <col min="1786" max="1795" width="10.140625" customWidth="1"/>
    <col min="2040" max="2040" width="19.140625" customWidth="1"/>
    <col min="2041" max="2041" width="8.140625" customWidth="1"/>
    <col min="2042" max="2051" width="10.140625" customWidth="1"/>
    <col min="2296" max="2296" width="19.140625" customWidth="1"/>
    <col min="2297" max="2297" width="8.140625" customWidth="1"/>
    <col min="2298" max="2307" width="10.140625" customWidth="1"/>
    <col min="2552" max="2552" width="19.140625" customWidth="1"/>
    <col min="2553" max="2553" width="8.140625" customWidth="1"/>
    <col min="2554" max="2563" width="10.140625" customWidth="1"/>
    <col min="2808" max="2808" width="19.140625" customWidth="1"/>
    <col min="2809" max="2809" width="8.140625" customWidth="1"/>
    <col min="2810" max="2819" width="10.140625" customWidth="1"/>
    <col min="3064" max="3064" width="19.140625" customWidth="1"/>
    <col min="3065" max="3065" width="8.140625" customWidth="1"/>
    <col min="3066" max="3075" width="10.140625" customWidth="1"/>
    <col min="3320" max="3320" width="19.140625" customWidth="1"/>
    <col min="3321" max="3321" width="8.140625" customWidth="1"/>
    <col min="3322" max="3331" width="10.140625" customWidth="1"/>
    <col min="3576" max="3576" width="19.140625" customWidth="1"/>
    <col min="3577" max="3577" width="8.140625" customWidth="1"/>
    <col min="3578" max="3587" width="10.140625" customWidth="1"/>
    <col min="3832" max="3832" width="19.140625" customWidth="1"/>
    <col min="3833" max="3833" width="8.140625" customWidth="1"/>
    <col min="3834" max="3843" width="10.140625" customWidth="1"/>
    <col min="4088" max="4088" width="19.140625" customWidth="1"/>
    <col min="4089" max="4089" width="8.140625" customWidth="1"/>
    <col min="4090" max="4099" width="10.140625" customWidth="1"/>
    <col min="4344" max="4344" width="19.140625" customWidth="1"/>
    <col min="4345" max="4345" width="8.140625" customWidth="1"/>
    <col min="4346" max="4355" width="10.140625" customWidth="1"/>
    <col min="4600" max="4600" width="19.140625" customWidth="1"/>
    <col min="4601" max="4601" width="8.140625" customWidth="1"/>
    <col min="4602" max="4611" width="10.140625" customWidth="1"/>
    <col min="4856" max="4856" width="19.140625" customWidth="1"/>
    <col min="4857" max="4857" width="8.140625" customWidth="1"/>
    <col min="4858" max="4867" width="10.140625" customWidth="1"/>
    <col min="5112" max="5112" width="19.140625" customWidth="1"/>
    <col min="5113" max="5113" width="8.140625" customWidth="1"/>
    <col min="5114" max="5123" width="10.140625" customWidth="1"/>
    <col min="5368" max="5368" width="19.140625" customWidth="1"/>
    <col min="5369" max="5369" width="8.140625" customWidth="1"/>
    <col min="5370" max="5379" width="10.140625" customWidth="1"/>
    <col min="5624" max="5624" width="19.140625" customWidth="1"/>
    <col min="5625" max="5625" width="8.140625" customWidth="1"/>
    <col min="5626" max="5635" width="10.140625" customWidth="1"/>
    <col min="5880" max="5880" width="19.140625" customWidth="1"/>
    <col min="5881" max="5881" width="8.140625" customWidth="1"/>
    <col min="5882" max="5891" width="10.140625" customWidth="1"/>
    <col min="6136" max="6136" width="19.140625" customWidth="1"/>
    <col min="6137" max="6137" width="8.140625" customWidth="1"/>
    <col min="6138" max="6147" width="10.140625" customWidth="1"/>
    <col min="6392" max="6392" width="19.140625" customWidth="1"/>
    <col min="6393" max="6393" width="8.140625" customWidth="1"/>
    <col min="6394" max="6403" width="10.140625" customWidth="1"/>
    <col min="6648" max="6648" width="19.140625" customWidth="1"/>
    <col min="6649" max="6649" width="8.140625" customWidth="1"/>
    <col min="6650" max="6659" width="10.140625" customWidth="1"/>
    <col min="6904" max="6904" width="19.140625" customWidth="1"/>
    <col min="6905" max="6905" width="8.140625" customWidth="1"/>
    <col min="6906" max="6915" width="10.140625" customWidth="1"/>
    <col min="7160" max="7160" width="19.140625" customWidth="1"/>
    <col min="7161" max="7161" width="8.140625" customWidth="1"/>
    <col min="7162" max="7171" width="10.140625" customWidth="1"/>
    <col min="7416" max="7416" width="19.140625" customWidth="1"/>
    <col min="7417" max="7417" width="8.140625" customWidth="1"/>
    <col min="7418" max="7427" width="10.140625" customWidth="1"/>
    <col min="7672" max="7672" width="19.140625" customWidth="1"/>
    <col min="7673" max="7673" width="8.140625" customWidth="1"/>
    <col min="7674" max="7683" width="10.140625" customWidth="1"/>
    <col min="7928" max="7928" width="19.140625" customWidth="1"/>
    <col min="7929" max="7929" width="8.140625" customWidth="1"/>
    <col min="7930" max="7939" width="10.140625" customWidth="1"/>
    <col min="8184" max="8184" width="19.140625" customWidth="1"/>
    <col min="8185" max="8185" width="8.140625" customWidth="1"/>
    <col min="8186" max="8195" width="10.140625" customWidth="1"/>
    <col min="8440" max="8440" width="19.140625" customWidth="1"/>
    <col min="8441" max="8441" width="8.140625" customWidth="1"/>
    <col min="8442" max="8451" width="10.140625" customWidth="1"/>
    <col min="8696" max="8696" width="19.140625" customWidth="1"/>
    <col min="8697" max="8697" width="8.140625" customWidth="1"/>
    <col min="8698" max="8707" width="10.140625" customWidth="1"/>
    <col min="8952" max="8952" width="19.140625" customWidth="1"/>
    <col min="8953" max="8953" width="8.140625" customWidth="1"/>
    <col min="8954" max="8963" width="10.140625" customWidth="1"/>
    <col min="9208" max="9208" width="19.140625" customWidth="1"/>
    <col min="9209" max="9209" width="8.140625" customWidth="1"/>
    <col min="9210" max="9219" width="10.140625" customWidth="1"/>
    <col min="9464" max="9464" width="19.140625" customWidth="1"/>
    <col min="9465" max="9465" width="8.140625" customWidth="1"/>
    <col min="9466" max="9475" width="10.140625" customWidth="1"/>
    <col min="9720" max="9720" width="19.140625" customWidth="1"/>
    <col min="9721" max="9721" width="8.140625" customWidth="1"/>
    <col min="9722" max="9731" width="10.140625" customWidth="1"/>
    <col min="9976" max="9976" width="19.140625" customWidth="1"/>
    <col min="9977" max="9977" width="8.140625" customWidth="1"/>
    <col min="9978" max="9987" width="10.140625" customWidth="1"/>
    <col min="10232" max="10232" width="19.140625" customWidth="1"/>
    <col min="10233" max="10233" width="8.140625" customWidth="1"/>
    <col min="10234" max="10243" width="10.140625" customWidth="1"/>
    <col min="10488" max="10488" width="19.140625" customWidth="1"/>
    <col min="10489" max="10489" width="8.140625" customWidth="1"/>
    <col min="10490" max="10499" width="10.140625" customWidth="1"/>
    <col min="10744" max="10744" width="19.140625" customWidth="1"/>
    <col min="10745" max="10745" width="8.140625" customWidth="1"/>
    <col min="10746" max="10755" width="10.140625" customWidth="1"/>
    <col min="11000" max="11000" width="19.140625" customWidth="1"/>
    <col min="11001" max="11001" width="8.140625" customWidth="1"/>
    <col min="11002" max="11011" width="10.140625" customWidth="1"/>
    <col min="11256" max="11256" width="19.140625" customWidth="1"/>
    <col min="11257" max="11257" width="8.140625" customWidth="1"/>
    <col min="11258" max="11267" width="10.140625" customWidth="1"/>
    <col min="11512" max="11512" width="19.140625" customWidth="1"/>
    <col min="11513" max="11513" width="8.140625" customWidth="1"/>
    <col min="11514" max="11523" width="10.140625" customWidth="1"/>
    <col min="11768" max="11768" width="19.140625" customWidth="1"/>
    <col min="11769" max="11769" width="8.140625" customWidth="1"/>
    <col min="11770" max="11779" width="10.140625" customWidth="1"/>
    <col min="12024" max="12024" width="19.140625" customWidth="1"/>
    <col min="12025" max="12025" width="8.140625" customWidth="1"/>
    <col min="12026" max="12035" width="10.140625" customWidth="1"/>
    <col min="12280" max="12280" width="19.140625" customWidth="1"/>
    <col min="12281" max="12281" width="8.140625" customWidth="1"/>
    <col min="12282" max="12291" width="10.140625" customWidth="1"/>
    <col min="12536" max="12536" width="19.140625" customWidth="1"/>
    <col min="12537" max="12537" width="8.140625" customWidth="1"/>
    <col min="12538" max="12547" width="10.140625" customWidth="1"/>
    <col min="12792" max="12792" width="19.140625" customWidth="1"/>
    <col min="12793" max="12793" width="8.140625" customWidth="1"/>
    <col min="12794" max="12803" width="10.140625" customWidth="1"/>
    <col min="13048" max="13048" width="19.140625" customWidth="1"/>
    <col min="13049" max="13049" width="8.140625" customWidth="1"/>
    <col min="13050" max="13059" width="10.140625" customWidth="1"/>
    <col min="13304" max="13304" width="19.140625" customWidth="1"/>
    <col min="13305" max="13305" width="8.140625" customWidth="1"/>
    <col min="13306" max="13315" width="10.140625" customWidth="1"/>
    <col min="13560" max="13560" width="19.140625" customWidth="1"/>
    <col min="13561" max="13561" width="8.140625" customWidth="1"/>
    <col min="13562" max="13571" width="10.140625" customWidth="1"/>
    <col min="13816" max="13816" width="19.140625" customWidth="1"/>
    <col min="13817" max="13817" width="8.140625" customWidth="1"/>
    <col min="13818" max="13827" width="10.140625" customWidth="1"/>
    <col min="14072" max="14072" width="19.140625" customWidth="1"/>
    <col min="14073" max="14073" width="8.140625" customWidth="1"/>
    <col min="14074" max="14083" width="10.140625" customWidth="1"/>
    <col min="14328" max="14328" width="19.140625" customWidth="1"/>
    <col min="14329" max="14329" width="8.140625" customWidth="1"/>
    <col min="14330" max="14339" width="10.140625" customWidth="1"/>
    <col min="14584" max="14584" width="19.140625" customWidth="1"/>
    <col min="14585" max="14585" width="8.140625" customWidth="1"/>
    <col min="14586" max="14595" width="10.140625" customWidth="1"/>
    <col min="14840" max="14840" width="19.140625" customWidth="1"/>
    <col min="14841" max="14841" width="8.140625" customWidth="1"/>
    <col min="14842" max="14851" width="10.140625" customWidth="1"/>
    <col min="15096" max="15096" width="19.140625" customWidth="1"/>
    <col min="15097" max="15097" width="8.140625" customWidth="1"/>
    <col min="15098" max="15107" width="10.140625" customWidth="1"/>
    <col min="15352" max="15352" width="19.140625" customWidth="1"/>
    <col min="15353" max="15353" width="8.140625" customWidth="1"/>
    <col min="15354" max="15363" width="10.140625" customWidth="1"/>
    <col min="15608" max="15608" width="19.140625" customWidth="1"/>
    <col min="15609" max="15609" width="8.140625" customWidth="1"/>
    <col min="15610" max="15619" width="10.140625" customWidth="1"/>
    <col min="15864" max="15864" width="19.140625" customWidth="1"/>
    <col min="15865" max="15865" width="8.140625" customWidth="1"/>
    <col min="15866" max="15875" width="10.140625" customWidth="1"/>
    <col min="16120" max="16120" width="19.140625" customWidth="1"/>
    <col min="16121" max="16121" width="8.140625" customWidth="1"/>
    <col min="16122" max="16131" width="10.140625" customWidth="1"/>
  </cols>
  <sheetData>
    <row r="2" spans="1:5">
      <c r="A2" s="263" t="s">
        <v>28</v>
      </c>
      <c r="B2" s="263"/>
      <c r="C2" s="10"/>
      <c r="D2" s="10"/>
      <c r="E2" s="10"/>
    </row>
    <row r="3" spans="1:5">
      <c r="A3" s="9" t="s">
        <v>223</v>
      </c>
      <c r="B3" s="11"/>
      <c r="C3" s="10"/>
      <c r="D3" s="10"/>
      <c r="E3" s="10"/>
    </row>
    <row r="4" spans="1:5">
      <c r="A4" s="8" t="s">
        <v>131</v>
      </c>
      <c r="C4" s="10"/>
      <c r="D4" s="10"/>
      <c r="E4" s="10"/>
    </row>
    <row r="5" spans="1:5" ht="30.75" customHeight="1">
      <c r="A5" s="262" t="s">
        <v>132</v>
      </c>
      <c r="B5" s="262"/>
      <c r="C5" s="262"/>
      <c r="D5" s="262"/>
      <c r="E5" s="10"/>
    </row>
    <row r="6" spans="1:5">
      <c r="A6" s="8"/>
      <c r="C6" s="10"/>
      <c r="D6" s="10"/>
      <c r="E6" s="10"/>
    </row>
    <row r="7" spans="1:5" ht="25.5">
      <c r="A7" s="146" t="s">
        <v>29</v>
      </c>
      <c r="B7" s="147" t="s">
        <v>202</v>
      </c>
      <c r="C7" s="148" t="s">
        <v>203</v>
      </c>
      <c r="D7" s="148" t="s">
        <v>204</v>
      </c>
    </row>
    <row r="8" spans="1:5" ht="25.5">
      <c r="A8" s="257" t="s">
        <v>205</v>
      </c>
      <c r="B8" s="149" t="s">
        <v>206</v>
      </c>
      <c r="C8" s="150">
        <v>0</v>
      </c>
      <c r="D8" s="151">
        <v>0</v>
      </c>
    </row>
    <row r="9" spans="1:5" ht="25.5">
      <c r="A9" s="258"/>
      <c r="B9" s="149" t="s">
        <v>207</v>
      </c>
      <c r="C9" s="150">
        <v>0</v>
      </c>
      <c r="D9" s="151">
        <v>0</v>
      </c>
    </row>
    <row r="10" spans="1:5" ht="25.5">
      <c r="A10" s="258"/>
      <c r="B10" s="149" t="s">
        <v>208</v>
      </c>
      <c r="C10" s="150">
        <v>0</v>
      </c>
      <c r="D10" s="151">
        <v>0</v>
      </c>
    </row>
    <row r="11" spans="1:5" ht="25.5">
      <c r="A11" s="258"/>
      <c r="B11" s="149" t="s">
        <v>209</v>
      </c>
      <c r="C11" s="150">
        <v>0</v>
      </c>
      <c r="D11" s="151">
        <v>0</v>
      </c>
    </row>
    <row r="12" spans="1:5">
      <c r="A12" s="258"/>
      <c r="B12" s="149" t="s">
        <v>210</v>
      </c>
      <c r="C12" s="150">
        <v>0</v>
      </c>
      <c r="D12" s="151">
        <v>0</v>
      </c>
    </row>
    <row r="13" spans="1:5" ht="25.5">
      <c r="A13" s="258"/>
      <c r="B13" s="149" t="s">
        <v>211</v>
      </c>
      <c r="C13" s="150">
        <v>0</v>
      </c>
      <c r="D13" s="151">
        <v>0</v>
      </c>
    </row>
    <row r="14" spans="1:5" ht="25.5">
      <c r="A14" s="259"/>
      <c r="B14" s="149" t="s">
        <v>212</v>
      </c>
      <c r="C14" s="150">
        <v>0</v>
      </c>
      <c r="D14" s="151">
        <v>0</v>
      </c>
    </row>
    <row r="15" spans="1:5">
      <c r="A15" s="255" t="s">
        <v>213</v>
      </c>
      <c r="B15" s="256"/>
      <c r="C15" s="152">
        <v>0</v>
      </c>
      <c r="D15" s="153">
        <v>0</v>
      </c>
    </row>
    <row r="16" spans="1:5" ht="25.5">
      <c r="A16" s="257" t="s">
        <v>214</v>
      </c>
      <c r="B16" s="149" t="s">
        <v>206</v>
      </c>
      <c r="C16" s="150">
        <v>0</v>
      </c>
      <c r="D16" s="151">
        <v>0</v>
      </c>
    </row>
    <row r="17" spans="1:4" ht="25.5">
      <c r="A17" s="258"/>
      <c r="B17" s="149" t="s">
        <v>207</v>
      </c>
      <c r="C17" s="150">
        <v>0</v>
      </c>
      <c r="D17" s="151">
        <v>0</v>
      </c>
    </row>
    <row r="18" spans="1:4" ht="25.5">
      <c r="A18" s="258"/>
      <c r="B18" s="149" t="s">
        <v>208</v>
      </c>
      <c r="C18" s="150">
        <v>0</v>
      </c>
      <c r="D18" s="151">
        <v>0</v>
      </c>
    </row>
    <row r="19" spans="1:4" ht="25.5">
      <c r="A19" s="258"/>
      <c r="B19" s="149" t="s">
        <v>209</v>
      </c>
      <c r="C19" s="150">
        <v>0</v>
      </c>
      <c r="D19" s="151">
        <v>0</v>
      </c>
    </row>
    <row r="20" spans="1:4">
      <c r="A20" s="258"/>
      <c r="B20" s="149" t="s">
        <v>210</v>
      </c>
      <c r="C20" s="150">
        <v>0</v>
      </c>
      <c r="D20" s="151">
        <v>0</v>
      </c>
    </row>
    <row r="21" spans="1:4" ht="25.5">
      <c r="A21" s="258"/>
      <c r="B21" s="149" t="s">
        <v>211</v>
      </c>
      <c r="C21" s="150">
        <v>0</v>
      </c>
      <c r="D21" s="151">
        <v>0</v>
      </c>
    </row>
    <row r="22" spans="1:4" ht="25.5">
      <c r="A22" s="258"/>
      <c r="B22" s="149" t="s">
        <v>215</v>
      </c>
      <c r="C22" s="150">
        <v>0</v>
      </c>
      <c r="D22" s="151">
        <v>0</v>
      </c>
    </row>
    <row r="23" spans="1:4" ht="25.5">
      <c r="A23" s="258"/>
      <c r="B23" s="149" t="s">
        <v>212</v>
      </c>
      <c r="C23" s="150">
        <v>0</v>
      </c>
      <c r="D23" s="151">
        <v>0</v>
      </c>
    </row>
    <row r="24" spans="1:4">
      <c r="A24" s="259"/>
      <c r="B24" s="149" t="s">
        <v>216</v>
      </c>
      <c r="C24" s="150">
        <v>0</v>
      </c>
      <c r="D24" s="151">
        <v>0</v>
      </c>
    </row>
    <row r="25" spans="1:4">
      <c r="A25" s="255" t="s">
        <v>217</v>
      </c>
      <c r="B25" s="256"/>
      <c r="C25" s="152">
        <v>0</v>
      </c>
      <c r="D25" s="153">
        <v>0</v>
      </c>
    </row>
    <row r="26" spans="1:4" ht="25.5">
      <c r="A26" s="257" t="s">
        <v>218</v>
      </c>
      <c r="B26" s="149" t="s">
        <v>206</v>
      </c>
      <c r="C26" s="150">
        <v>0</v>
      </c>
      <c r="D26" s="151">
        <v>0</v>
      </c>
    </row>
    <row r="27" spans="1:4" ht="25.5">
      <c r="A27" s="258"/>
      <c r="B27" s="149" t="s">
        <v>207</v>
      </c>
      <c r="C27" s="150">
        <v>0</v>
      </c>
      <c r="D27" s="151">
        <v>0</v>
      </c>
    </row>
    <row r="28" spans="1:4" ht="25.5">
      <c r="A28" s="258"/>
      <c r="B28" s="149" t="s">
        <v>208</v>
      </c>
      <c r="C28" s="150">
        <v>0</v>
      </c>
      <c r="D28" s="151">
        <v>0</v>
      </c>
    </row>
    <row r="29" spans="1:4" ht="25.5">
      <c r="A29" s="258"/>
      <c r="B29" s="149" t="s">
        <v>209</v>
      </c>
      <c r="C29" s="150">
        <v>0</v>
      </c>
      <c r="D29" s="151">
        <v>0</v>
      </c>
    </row>
    <row r="30" spans="1:4">
      <c r="A30" s="258"/>
      <c r="B30" s="149" t="s">
        <v>210</v>
      </c>
      <c r="C30" s="150">
        <v>0</v>
      </c>
      <c r="D30" s="151">
        <v>0</v>
      </c>
    </row>
    <row r="31" spans="1:4" ht="25.5">
      <c r="A31" s="258"/>
      <c r="B31" s="149" t="s">
        <v>215</v>
      </c>
      <c r="C31" s="150">
        <v>0</v>
      </c>
      <c r="D31" s="151">
        <v>0</v>
      </c>
    </row>
    <row r="32" spans="1:4">
      <c r="A32" s="259"/>
      <c r="B32" s="149" t="s">
        <v>216</v>
      </c>
      <c r="C32" s="150">
        <v>0</v>
      </c>
      <c r="D32" s="151">
        <v>0</v>
      </c>
    </row>
    <row r="33" spans="1:4">
      <c r="A33" s="255" t="s">
        <v>219</v>
      </c>
      <c r="B33" s="256"/>
      <c r="C33" s="152">
        <v>0</v>
      </c>
      <c r="D33" s="153">
        <v>0</v>
      </c>
    </row>
    <row r="34" spans="1:4" ht="25.5">
      <c r="A34" s="257" t="s">
        <v>220</v>
      </c>
      <c r="B34" s="149" t="s">
        <v>206</v>
      </c>
      <c r="C34" s="150">
        <v>5000</v>
      </c>
      <c r="D34" s="151">
        <f>(C34/7.5345)</f>
        <v>663.61404207313024</v>
      </c>
    </row>
    <row r="35" spans="1:4" ht="25.5">
      <c r="A35" s="258"/>
      <c r="B35" s="149" t="s">
        <v>207</v>
      </c>
      <c r="C35" s="150">
        <v>0</v>
      </c>
      <c r="D35" s="151">
        <f t="shared" ref="D35:D50" si="0">(C35/7.5345)</f>
        <v>0</v>
      </c>
    </row>
    <row r="36" spans="1:4" ht="25.5">
      <c r="A36" s="258"/>
      <c r="B36" s="149" t="s">
        <v>208</v>
      </c>
      <c r="C36" s="150">
        <v>0</v>
      </c>
      <c r="D36" s="151">
        <f t="shared" si="0"/>
        <v>0</v>
      </c>
    </row>
    <row r="37" spans="1:4" ht="25.5">
      <c r="A37" s="258"/>
      <c r="B37" s="149" t="s">
        <v>209</v>
      </c>
      <c r="C37" s="150">
        <v>0</v>
      </c>
      <c r="D37" s="151">
        <f t="shared" si="0"/>
        <v>0</v>
      </c>
    </row>
    <row r="38" spans="1:4">
      <c r="A38" s="258"/>
      <c r="B38" s="149" t="s">
        <v>210</v>
      </c>
      <c r="C38" s="150">
        <v>0</v>
      </c>
      <c r="D38" s="151">
        <f t="shared" si="0"/>
        <v>0</v>
      </c>
    </row>
    <row r="39" spans="1:4" ht="25.5">
      <c r="A39" s="258"/>
      <c r="B39" s="149" t="s">
        <v>215</v>
      </c>
      <c r="C39" s="150">
        <v>0</v>
      </c>
      <c r="D39" s="151">
        <f t="shared" si="0"/>
        <v>0</v>
      </c>
    </row>
    <row r="40" spans="1:4">
      <c r="A40" s="259"/>
      <c r="B40" s="149" t="s">
        <v>216</v>
      </c>
      <c r="C40" s="150">
        <v>0</v>
      </c>
      <c r="D40" s="151">
        <f t="shared" si="0"/>
        <v>0</v>
      </c>
    </row>
    <row r="41" spans="1:4">
      <c r="A41" s="255" t="s">
        <v>221</v>
      </c>
      <c r="B41" s="256"/>
      <c r="C41" s="154">
        <v>5000</v>
      </c>
      <c r="D41" s="155">
        <f t="shared" si="0"/>
        <v>663.61404207313024</v>
      </c>
    </row>
    <row r="42" spans="1:4" ht="25.5">
      <c r="A42" s="257">
        <v>2023</v>
      </c>
      <c r="B42" s="149" t="s">
        <v>206</v>
      </c>
      <c r="C42" s="150">
        <v>0</v>
      </c>
      <c r="D42" s="151">
        <f t="shared" si="0"/>
        <v>0</v>
      </c>
    </row>
    <row r="43" spans="1:4" ht="25.5">
      <c r="A43" s="258"/>
      <c r="B43" s="149" t="s">
        <v>207</v>
      </c>
      <c r="C43" s="150">
        <v>0</v>
      </c>
      <c r="D43" s="151">
        <f t="shared" si="0"/>
        <v>0</v>
      </c>
    </row>
    <row r="44" spans="1:4" ht="25.5">
      <c r="A44" s="258"/>
      <c r="B44" s="149" t="s">
        <v>208</v>
      </c>
      <c r="C44" s="150">
        <v>0</v>
      </c>
      <c r="D44" s="151">
        <f t="shared" si="0"/>
        <v>0</v>
      </c>
    </row>
    <row r="45" spans="1:4" ht="25.5">
      <c r="A45" s="258"/>
      <c r="B45" s="149" t="s">
        <v>209</v>
      </c>
      <c r="C45" s="150">
        <v>0</v>
      </c>
      <c r="D45" s="151">
        <f t="shared" si="0"/>
        <v>0</v>
      </c>
    </row>
    <row r="46" spans="1:4">
      <c r="A46" s="258"/>
      <c r="B46" s="149" t="s">
        <v>210</v>
      </c>
      <c r="C46" s="150">
        <v>0</v>
      </c>
      <c r="D46" s="151">
        <f t="shared" si="0"/>
        <v>0</v>
      </c>
    </row>
    <row r="47" spans="1:4" ht="25.5">
      <c r="A47" s="258"/>
      <c r="B47" s="149" t="s">
        <v>215</v>
      </c>
      <c r="C47" s="150">
        <v>0</v>
      </c>
      <c r="D47" s="151">
        <f t="shared" si="0"/>
        <v>0</v>
      </c>
    </row>
    <row r="48" spans="1:4">
      <c r="A48" s="259"/>
      <c r="B48" s="149" t="s">
        <v>216</v>
      </c>
      <c r="C48" s="150">
        <v>0</v>
      </c>
      <c r="D48" s="151">
        <f t="shared" si="0"/>
        <v>0</v>
      </c>
    </row>
    <row r="49" spans="1:4">
      <c r="A49" s="255" t="s">
        <v>222</v>
      </c>
      <c r="B49" s="256"/>
      <c r="C49" s="152">
        <v>0</v>
      </c>
      <c r="D49" s="156">
        <f t="shared" si="0"/>
        <v>0</v>
      </c>
    </row>
    <row r="50" spans="1:4">
      <c r="A50" s="260" t="s">
        <v>130</v>
      </c>
      <c r="B50" s="261"/>
      <c r="C50" s="157">
        <v>5000</v>
      </c>
      <c r="D50" s="158">
        <f t="shared" si="0"/>
        <v>663.61404207313024</v>
      </c>
    </row>
  </sheetData>
  <mergeCells count="13">
    <mergeCell ref="A2:B2"/>
    <mergeCell ref="A41:B41"/>
    <mergeCell ref="A42:A48"/>
    <mergeCell ref="A49:B49"/>
    <mergeCell ref="A50:B50"/>
    <mergeCell ref="A5:D5"/>
    <mergeCell ref="A8:A14"/>
    <mergeCell ref="A15:B15"/>
    <mergeCell ref="A16:A24"/>
    <mergeCell ref="A25:B25"/>
    <mergeCell ref="A26:A32"/>
    <mergeCell ref="A33:B33"/>
    <mergeCell ref="A34:A4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0F66C3D285C4E8A2205752A68CAB4" ma:contentTypeVersion="15" ma:contentTypeDescription="Create a new document." ma:contentTypeScope="" ma:versionID="7998f3bbb4a8fd915986d03d2231804c">
  <xsd:schema xmlns:xsd="http://www.w3.org/2001/XMLSchema" xmlns:xs="http://www.w3.org/2001/XMLSchema" xmlns:p="http://schemas.microsoft.com/office/2006/metadata/properties" xmlns:ns2="b5fe3fa2-391e-4f26-845b-4448fd044667" xmlns:ns3="4c6ea228-a520-4d9f-bc40-c2b3fec9eb0c" targetNamespace="http://schemas.microsoft.com/office/2006/metadata/properties" ma:root="true" ma:fieldsID="1166548e941570afda6e9c9c0a022341" ns2:_="" ns3:_="">
    <xsd:import namespace="b5fe3fa2-391e-4f26-845b-4448fd044667"/>
    <xsd:import namespace="4c6ea228-a520-4d9f-bc40-c2b3fec9eb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e3fa2-391e-4f26-845b-4448fd0446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8c572dd-149b-4a1a-9e03-fb60d921cf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ea228-a520-4d9f-bc40-c2b3fec9eb0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9456cc5-ddc0-459b-b085-c6741820f4fa}" ma:internalName="TaxCatchAll" ma:showField="CatchAllData" ma:web="4c6ea228-a520-4d9f-bc40-c2b3fec9eb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6ea228-a520-4d9f-bc40-c2b3fec9eb0c" xsi:nil="true"/>
    <lcf76f155ced4ddcb4097134ff3c332f xmlns="b5fe3fa2-391e-4f26-845b-4448fd0446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5A7763-40CA-4FE3-B6B1-FA88780C31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84E7C0-52FE-4BDB-88DB-841F512BFA49}"/>
</file>

<file path=customXml/itemProps3.xml><?xml version="1.0" encoding="utf-8"?>
<ds:datastoreItem xmlns:ds="http://schemas.openxmlformats.org/officeDocument/2006/customXml" ds:itemID="{C21A1D2E-274D-4D21-8FBF-6E41BE4F5DBE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3f4b2d2b-3c43-4802-9828-3d0474e9e4fa"/>
    <ds:schemaRef ds:uri="http://schemas.microsoft.com/office/2006/documentManagement/types"/>
    <ds:schemaRef ds:uri="http://schemas.microsoft.com/office/infopath/2007/PartnerControls"/>
    <ds:schemaRef ds:uri="d6302e41-8354-4871-858a-0a78ce961940"/>
    <ds:schemaRef ds:uri="http://purl.org/dc/elements/1.1/"/>
    <ds:schemaRef ds:uri="http://www.w3.org/XML/1998/namespace"/>
    <ds:schemaRef ds:uri="http://purl.org/dc/dcmitype/"/>
    <ds:schemaRef ds:uri="4c6ea228-a520-4d9f-bc40-c2b3fec9eb0c"/>
    <ds:schemaRef ds:uri="b5fe3fa2-391e-4f26-845b-4448fd0446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Rekapitulacija</vt:lpstr>
      <vt:lpstr>Info podaci</vt:lpstr>
      <vt:lpstr>Imenovani rizici</vt:lpstr>
      <vt:lpstr>Odgovornost</vt:lpstr>
      <vt:lpstr>Nezgoda </vt:lpstr>
      <vt:lpstr>Štete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2023-04-21T07:32:18Z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0x01010068B0F66C3D285C4E8A2205752A68CAB4</vt:lpwstr>
  </property>
  <property fmtid="{D5CDD505-2E9C-101B-9397-08002B2CF9AE}" pid="3" name="MediaServiceImageTags">
    <vt:lpwstr/>
  </property>
</Properties>
</file>